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2 Información www asotacgua com\12 DICIEMBRE\Numeral 22\"/>
    </mc:Choice>
  </mc:AlternateContent>
  <xr:revisionPtr revIDLastSave="0" documentId="8_{D89355E4-A641-442C-A764-A475443CE2D1}" xr6:coauthVersionLast="47" xr6:coauthVersionMax="47" xr10:uidLastSave="{00000000-0000-0000-0000-000000000000}"/>
  <bookViews>
    <workbookView xWindow="-120" yWindow="-120" windowWidth="20730" windowHeight="11310" firstSheet="5" activeTab="11" xr2:uid="{00000000-000D-0000-FFFF-FFFF00000000}"/>
  </bookViews>
  <sheets>
    <sheet name="ENERO" sheetId="12" r:id="rId1"/>
    <sheet name="FEBRERO" sheetId="13" r:id="rId2"/>
    <sheet name="MARZO" sheetId="14" r:id="rId3"/>
    <sheet name="ABRIL" sheetId="15" r:id="rId4"/>
    <sheet name="MAYO" sheetId="16" r:id="rId5"/>
    <sheet name="JUNIO" sheetId="17" r:id="rId6"/>
    <sheet name="JULIO" sheetId="18" r:id="rId7"/>
    <sheet name="AGOSTO" sheetId="19" r:id="rId8"/>
    <sheet name="SEPTIEMBRE" sheetId="20" r:id="rId9"/>
    <sheet name="OCTUBRE" sheetId="21" r:id="rId10"/>
    <sheet name="NOVIEMBRE" sheetId="22" r:id="rId11"/>
    <sheet name="DICIEMBRE" sheetId="23" r:id="rId12"/>
  </sheets>
  <externalReferences>
    <externalReference r:id="rId13"/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23" l="1"/>
  <c r="I35" i="23"/>
  <c r="I34" i="23"/>
  <c r="I63" i="23" s="1"/>
  <c r="I33" i="23"/>
  <c r="I62" i="22"/>
  <c r="I35" i="22"/>
  <c r="I32" i="22"/>
  <c r="I36" i="22"/>
  <c r="I40" i="21" l="1"/>
  <c r="I39" i="21"/>
  <c r="I38" i="21"/>
  <c r="I29" i="21"/>
  <c r="I57" i="21"/>
  <c r="I41" i="20"/>
  <c r="I40" i="20"/>
  <c r="I47" i="19"/>
  <c r="I32" i="19"/>
  <c r="I31" i="19"/>
  <c r="I56" i="20" l="1"/>
  <c r="I41" i="18"/>
  <c r="I29" i="17"/>
  <c r="I28" i="17"/>
  <c r="I73" i="17" l="1"/>
  <c r="I65" i="16"/>
  <c r="I39" i="16"/>
  <c r="I38" i="16"/>
  <c r="I43" i="15" l="1"/>
  <c r="I40" i="15"/>
  <c r="I36" i="15"/>
  <c r="I23" i="15"/>
  <c r="I15" i="15"/>
  <c r="I59" i="15" l="1"/>
  <c r="I19" i="14"/>
  <c r="I17" i="14"/>
  <c r="I16" i="14" l="1"/>
  <c r="I59" i="14" l="1"/>
  <c r="I43" i="13"/>
  <c r="I28" i="12" l="1"/>
</calcChain>
</file>

<file path=xl/sharedStrings.xml><?xml version="1.0" encoding="utf-8"?>
<sst xmlns="http://schemas.openxmlformats.org/spreadsheetml/2006/main" count="707" uniqueCount="376">
  <si>
    <t xml:space="preserve">Fecha </t>
  </si>
  <si>
    <t>Proveedor</t>
  </si>
  <si>
    <t>Concepto</t>
  </si>
  <si>
    <t>Valor</t>
  </si>
  <si>
    <t>Telecomunicaciones de Guatemala, S.A</t>
  </si>
  <si>
    <t>Secmas, S.A</t>
  </si>
  <si>
    <t>Total</t>
  </si>
  <si>
    <t>(Artículo 10, numeral 22 Ley de Acceso a la Información Pública)</t>
  </si>
  <si>
    <t>COMPRAS DIRECTAS</t>
  </si>
  <si>
    <t>Empresa Electrica de Guatemala, S.A</t>
  </si>
  <si>
    <t>Tecnologia Transaccional, S.A</t>
  </si>
  <si>
    <t>Listado de Compras Directas Correspondientes a Enero 2022</t>
  </si>
  <si>
    <t xml:space="preserve">David Alejandro Contreras Giron </t>
  </si>
  <si>
    <t>Evelyn Briseyda Patzan Alay</t>
  </si>
  <si>
    <t>Instalación de Software para emisión y producción de gafetes  de identificación ID Center</t>
  </si>
  <si>
    <t>Pago de Hoting anual y renovación de dominio Asotacgua.com</t>
  </si>
  <si>
    <t>Servicio de Internet  y linea telefonica 25080036 periodo facturado al 01/12/2021</t>
  </si>
  <si>
    <t>Servicios tecnicos en materia administrativa y financiera mes de Enero 2022</t>
  </si>
  <si>
    <t>Compara de Kit de cinta para impresora Data Card DS160 para impresión de carmets</t>
  </si>
  <si>
    <t>Servicio de energia electrica correspondiente al periodo del 13/12/2021 al 13/01/2021</t>
  </si>
  <si>
    <t>Servicio de Linea telefonica 22543734 periodo facturado al 10/01/2022</t>
  </si>
  <si>
    <t xml:space="preserve">Servicio de Linea telefonica 54125064 periodo facturado al 09/12/2021 al 08/01/2022 </t>
  </si>
  <si>
    <t xml:space="preserve">Liquidacion Gastos Caja chica </t>
  </si>
  <si>
    <t>Maxima Travel, S. A.</t>
  </si>
  <si>
    <t>Compra de boleto aereo de España a Guatemala para el Entrenador Pedro Martin Fariza</t>
  </si>
  <si>
    <t>Laser Servicio Tecnico, S.A</t>
  </si>
  <si>
    <t xml:space="preserve">Banco GYT Continental </t>
  </si>
  <si>
    <t xml:space="preserve">Roberto Jose Hernandez Villatoro </t>
  </si>
  <si>
    <t xml:space="preserve">Club de Caza Tiro y Pezca </t>
  </si>
  <si>
    <t>Litografia  Vile, S.A</t>
  </si>
  <si>
    <t>Juna Luis Rodriguez Gonzalez</t>
  </si>
  <si>
    <t xml:space="preserve">Carmen Lucia Barraza Azmitia </t>
  </si>
  <si>
    <t xml:space="preserve">Erwin Osmungo Gonzalez Rosales </t>
  </si>
  <si>
    <t xml:space="preserve">Liquidacion Gastos Caja Chica </t>
  </si>
  <si>
    <t>Servicio de Internet  y linea telefonica 25080036 periodo facturado al 01/02/2022</t>
  </si>
  <si>
    <t>Servicio de energia electrica correspondiente al periodo del 13/01/2022 al 10/02/2022</t>
  </si>
  <si>
    <t>Compra de toner para la impresora Canon IR 1643 propiedad de la Asociación y servicio a la misma</t>
  </si>
  <si>
    <t>Pago Publicación del Informe sobre el Funcionamiento y Finalidad del Archivo para cumplir con LAIP en Diario de Centro América</t>
  </si>
  <si>
    <t>Servicio de Jues en Skeet y Foso los dias 12 y 13 de Febrero en 4ta Clasificatoria  y I clalsificatoria rumbo a juegos Bolivarianos</t>
  </si>
  <si>
    <t>Arrendamiento correspondiente al mes de Enero 2022</t>
  </si>
  <si>
    <t>Arrendamiento correspondiente al mes de Febrero 2022</t>
  </si>
  <si>
    <t xml:space="preserve">Servicio de Linea telefonica 54125064 periodo facturado al 09/01/2022 al 08/02/2022 </t>
  </si>
  <si>
    <t>por impresión de requisiciones de Almacen para uso en el area de Almacen</t>
  </si>
  <si>
    <t>Servicio de Linea telefonica 22543734 periodo facturado al 10/02/2022</t>
  </si>
  <si>
    <t>Servicios tecnicos en materia administrativa y financiera mes de Febrero 2022</t>
  </si>
  <si>
    <t xml:space="preserve">Pago de servicios Profesionales como Asesor Juridico y legal mes de Febrero </t>
  </si>
  <si>
    <t>Pago correspondiente el 16 al 28 de Febrero por prestación de Servicios Profesionales como Psicologa Deportiva para atletas de foso y skeet según Contrato (CST-001-2022)</t>
  </si>
  <si>
    <t>Pago correspondiente el 16 al 285 de Febrero por prestación de Servicios Profesionales como Fisioterapeuta Deportivo para atletas de foso y skeet según Contrato (CST-002-2022)</t>
  </si>
  <si>
    <t>Listado de Compras Directas Correspondientes a Febrero 2022</t>
  </si>
  <si>
    <t>Pago correspondiente el 1 al 15 de Febrero por prestación de Servicios Profesionales como Psicologa Deportiva para atletas de foso y skeet según Contrato (CST-001-2022)</t>
  </si>
  <si>
    <t>Pago correspondiente el 1 al 15 de Febrero por prestación de Servicios Profesionales como Fisioterapeuta Deportivo para atletas de foso y skeet según Contrato (CST-002-2022)</t>
  </si>
  <si>
    <t xml:space="preserve">Pedro Martin Fariza </t>
  </si>
  <si>
    <t>Pedro Antonio Zayas Fernandez</t>
  </si>
  <si>
    <t>Pago de primera clinica deportiva del 28 de Enero al 11 de Febrero 2022 según contraro (CST-004-2022)</t>
  </si>
  <si>
    <t>Prestación de servicios Tecnico como entrenador Deportivo de Skeet correspondiente al mes de Febrero 2022 según Contrato (CST-003-2022)</t>
  </si>
  <si>
    <t>Listado de Compras Directas Correspondientes a Marzo 2022</t>
  </si>
  <si>
    <t>Club de Caza Tiro y Pesca</t>
  </si>
  <si>
    <t>Crédito Hipotecario Nacional</t>
  </si>
  <si>
    <t>Juan  Luis Rodriguez Gonzalez</t>
  </si>
  <si>
    <t>Manufactura7, S.A</t>
  </si>
  <si>
    <t xml:space="preserve">Distribuidora Electroncia </t>
  </si>
  <si>
    <t>Manley, S.A</t>
  </si>
  <si>
    <t>Servest Logistic, S.A</t>
  </si>
  <si>
    <t>Oscar Davied Santos Gómez</t>
  </si>
  <si>
    <t>Servicio de Internet  y linea telefonica 25080036 periodo facturado al 01/03/2022</t>
  </si>
  <si>
    <t xml:space="preserve">Alimentos para personas reunión Comité Ejecutivo y alimentos para el personal de apoyo en 4ta Clasificatoria de Skeet y Trap y 1era Clasificatoria rumbo a Juegos Bolivarianos  y Primera Clasificatoria Jevenil a Juegos Nacionales </t>
  </si>
  <si>
    <t xml:space="preserve">Servicio de Linea telefonica 54125064 periodo facturado al 09/02/2022 al 08/03/2022 </t>
  </si>
  <si>
    <t>Servicio de energia electrica correspondiente al periodo del 10/02/2022 al 14/03/2022</t>
  </si>
  <si>
    <t>Pago correspondiente el 01 al 15 de Marzo por prestación de Servicios Profesionales como Psicologa Deportiva para atletas de foso y skeet según Contrato (CST-001-2022)</t>
  </si>
  <si>
    <t>Pago correspondiente del 01 al 15 de Marzo por prestación de Servicios Profesionales como Fisioterapeuta Deportivo para atletas de foso y skeet según Contrato (CST-002-2022)</t>
  </si>
  <si>
    <t>Pago de fianza de fidelidad retenida sobre sueldos de la Coordinacion Administrativa Financiera, rentas consignadas mes de Febrero 2022</t>
  </si>
  <si>
    <t>Servicio de Linea telefonica 22543734 periodo facturado al 10/03/2022</t>
  </si>
  <si>
    <t>Pago de Primer acompañamiento según contrato CST-004-2022 al evento Copa del Mundo ISSF World Cup Lima Per´´u del 25 de Marzo al 02 de Abril 2022 Según Acta 9 Punto Decimo Qunto</t>
  </si>
  <si>
    <t xml:space="preserve">Pago de servicios Profesionales como Asesor Juridico y legal mes de Marzo </t>
  </si>
  <si>
    <t>Compra de camisas o blusas tipo columbia para la delegación que participara en la Copa del Mundo en Lima Perú</t>
  </si>
  <si>
    <t xml:space="preserve">Reintegro compra de una Caja seleccionadora de platillos para competiciones de foso </t>
  </si>
  <si>
    <t>Compra de computadoras  HP24DF1501LA Wewlet  Packard para uso de Asociación en el area de Gerencia y Coordinación Financiera</t>
  </si>
  <si>
    <t xml:space="preserve">Compra de 200 cajas de 50 tiros marca Eley 22 </t>
  </si>
  <si>
    <t xml:space="preserve">Servicio de descarga de 455 cajas de discos Corsiva Olimpic Orange </t>
  </si>
  <si>
    <t xml:space="preserve">Elaboración de 2 armeros internos y un entrepaño de caja Fuerte para poligonos de foso </t>
  </si>
  <si>
    <t>Maxima Travel,S.A</t>
  </si>
  <si>
    <t>Boleto aereo para entrenador  Señor Pedro Martin Fariza de Malaga Madrid/ Guatemala Panama/Lima Madrid Malaga</t>
  </si>
  <si>
    <t xml:space="preserve">Copra de 8 beletos aereos para la delegación de Tiro que participara en la ISSF World Cup Shopgun Lima Peru </t>
  </si>
  <si>
    <t>Prestación de servicios Tecnico como entrenador Deportivo de Skeet correspondiente del 01 al 15 de Marzo 2022 según Contrato (CST-003-2022)</t>
  </si>
  <si>
    <t>Jorge Augusto Contreras Roldán</t>
  </si>
  <si>
    <t xml:space="preserve">Edwin Ernesto Paredes Soria </t>
  </si>
  <si>
    <t xml:space="preserve">Jean Pierre Brol Cárdenas </t>
  </si>
  <si>
    <t>Hebert Danilo Brol Cárdenas</t>
  </si>
  <si>
    <t>Fernando Enrique Brol Cárdenas</t>
  </si>
  <si>
    <t xml:space="preserve">Ana Waleska Soto Abril </t>
  </si>
  <si>
    <t>Adriana Ruano Oliva</t>
  </si>
  <si>
    <t>Stefanie Tanya Goetzke Dávila</t>
  </si>
  <si>
    <t xml:space="preserve">Rodrigo Severino Zachrisson Joglar </t>
  </si>
  <si>
    <t>Diego Jose Bermúdez Labbé</t>
  </si>
  <si>
    <t>Sebastián Bermúdez Labbé</t>
  </si>
  <si>
    <t>Pedro Martin Fariza</t>
  </si>
  <si>
    <t>Gastos conexos Pruebas Covid Guatemala, Perú para la Delegación de Tiro por su participación en la Copa del Mundo ISSF World Cup Lima Peru</t>
  </si>
  <si>
    <t>Pago de segunda clinica Deportiva del 15/03/2022 al 24/03/2022 según contrato CST-004-2022</t>
  </si>
  <si>
    <t>Compañía de Asistencia al Viajero de Guatemala, S.A</t>
  </si>
  <si>
    <t>Pago de seguro de vajero y seguro Covid  para la Delegación de Tiro por su participación en la Copa del Mundo ISSF World Cup Lima Peru</t>
  </si>
  <si>
    <t>Listado de Compras Directas Correspondientes a Abril 2022</t>
  </si>
  <si>
    <t xml:space="preserve">José Davila Polanco Choque </t>
  </si>
  <si>
    <t>Bioserum Representaciones, S.A</t>
  </si>
  <si>
    <t>Maxima  Travel, S.A</t>
  </si>
  <si>
    <t xml:space="preserve">Jorge Augusto Contreras Roldán </t>
  </si>
  <si>
    <t xml:space="preserve">Jean Pierre Brol Cardenas </t>
  </si>
  <si>
    <t xml:space="preserve">Fernando Enrique Brol Cardenas </t>
  </si>
  <si>
    <t xml:space="preserve">Adrina Ruano Oliva </t>
  </si>
  <si>
    <t>Stefanie Tanya Goetzke</t>
  </si>
  <si>
    <t xml:space="preserve">Daniel Ignacio Pira Samayoa </t>
  </si>
  <si>
    <t xml:space="preserve">Carlos Catellanos </t>
  </si>
  <si>
    <t>Carlos Arturo Padilla Coronado</t>
  </si>
  <si>
    <t>Sebastian Bermudez Labbé</t>
  </si>
  <si>
    <t>Ulysses Roberto Dent Davila</t>
  </si>
  <si>
    <t>Ferromax, S,A</t>
  </si>
  <si>
    <t>Manufactura 7, S.A</t>
  </si>
  <si>
    <t>2 licencias de Kasperky toal Security para 6 usuarios suscripción anual  y licencia de Office 365 para 6 usuarios  e intalacion de los mismos para equipo de computo de la Asociación</t>
  </si>
  <si>
    <t>Pago de servicios Profesionales como Asesor Juridico y legal mes de Abril 2022</t>
  </si>
  <si>
    <t>Arrendamiento correspondiente al mes de Abril  2022</t>
  </si>
  <si>
    <t xml:space="preserve">Anteojos para tiro con 3 juegos de Lentes Randol Ranger para uso de atletas de la Asociación </t>
  </si>
  <si>
    <t>Servicio de Internet  y linea telefonica 25080036 periodo facturado al 01/04/2022</t>
  </si>
  <si>
    <t>Servicio de energia electrica correspondiente al periodo del 14/03/2022 al 12/04/2022</t>
  </si>
  <si>
    <t>Servicio de Linea telefonica 22543734 periodo facturado al 10/04/2022</t>
  </si>
  <si>
    <t xml:space="preserve">Servicio de Linea telefonica 54125064 periodo facturado al 09/03/2022 al 08/04/2022 </t>
  </si>
  <si>
    <t>Compra de 9 boletos aereos para la delegación que participara en el Campeonato Clasificatorio para Juegos Centroamericanos y del Caribe de Tiro-Escopeta que se llebara a cabo en Ibagué Colombia</t>
  </si>
  <si>
    <t>Prueba Covid-19 Guatemala para la delegación de Tiro que participara en  el Evento XXIV  Campeonato Centroamericano y del Caribe de Tiro modalidad Escopeta, en Nilo-Condinamarca en Colombia del 09 al 16 de abril 2022</t>
  </si>
  <si>
    <t>Compra de boleto aereo para el señor Pedro Martin Fariza Malaga, Madrid, bogota</t>
  </si>
  <si>
    <t>Servicios tecnicos en materia administrativa y financiera mes de Abril  2022</t>
  </si>
  <si>
    <t>Compra de materiales para reparación de techo de bodega de platos</t>
  </si>
  <si>
    <t>Elaboración de 4 camisas tipo columbia para atletas participantes en Juegos Clasificatorios Centroamericanos y del Caribe</t>
  </si>
  <si>
    <t xml:space="preserve">Liquidación gastos caja chica </t>
  </si>
  <si>
    <t xml:space="preserve">Erwin Osmundo Gonzalez Rosales </t>
  </si>
  <si>
    <t>Diego José Bermudez Labbé</t>
  </si>
  <si>
    <t xml:space="preserve">Emily Padilla Coronado </t>
  </si>
  <si>
    <t>Pago correspondiente el 01 al 15 de Abril por prestación de Servicios Profesionales como Psicologa Deportiva para atletas de foso y skeet según Contrato (CST-001-2022)</t>
  </si>
  <si>
    <t>Pago correspondiente al 01 al 15 de Abril  por prestación de Servicios Profesionales como Fisioterapeuta Deportivo para atletas de foso y skeet según Contrato (CST-002-2022)</t>
  </si>
  <si>
    <t>Prestación de servicios Tecnico como entrenador Deportivo de Skeet correspondiente del 01 al 15 de Abril  2022 según Contrato (CST-003-2022)</t>
  </si>
  <si>
    <t>Pago correspondiente al 16 al 30 de Abril  por prestación de Servicios Profesionales como Fisioterapeuta Deportivo para atletas de foso y skeet según Contrato (CST-002-2022)</t>
  </si>
  <si>
    <t>Pago correspondiente al 16 al 30 de Abril  por prestación de Servicios Profesionales como Entrenador Deportivo para atletas de skeet según Contrato (CST-003-2022)</t>
  </si>
  <si>
    <t>Pago correspondiente el 16 al 30 de Abril por prestación de Servicios Profesionales como Psicologa Deportiva para atletas de foso y skeet según Contrato (CST-001-2022)</t>
  </si>
  <si>
    <t>compra de seguros de viajero para el entrenador Pedro Antonio Zayas Fernandez por su participara en ISSF World Cup Lonato del 01 al 15 de Mayo de 2021 e Italian Open Beretta Green Cup del 16 al 24 de Mayo de 2021</t>
  </si>
  <si>
    <t>Listado de Compras Directas Correspondientes a Mayo 2022</t>
  </si>
  <si>
    <t>Roberto José Hernandez Villatoro</t>
  </si>
  <si>
    <t xml:space="preserve">Clud de Caza Tiro y Pesca </t>
  </si>
  <si>
    <t>Ferreteria Epa, S.A</t>
  </si>
  <si>
    <t xml:space="preserve">Jorge David Santos Sanchez Morales </t>
  </si>
  <si>
    <t>Sistemas  Gypsum y  Acabados, S.A</t>
  </si>
  <si>
    <t xml:space="preserve">Oscar David Santos Gómez </t>
  </si>
  <si>
    <t xml:space="preserve">Mario Rodolfo Hernandez Sosa </t>
  </si>
  <si>
    <t>Juan Francisco Pinetta Mancilla</t>
  </si>
  <si>
    <t>Dalxcorp, S.A</t>
  </si>
  <si>
    <t xml:space="preserve">Flor de Maria Calderon </t>
  </si>
  <si>
    <t>Kevin Leonel Cuyan Herbert</t>
  </si>
  <si>
    <t>Carlos Ernesto Antillon Sucs</t>
  </si>
  <si>
    <t xml:space="preserve">Cesar Augusto Hernandez Arriola </t>
  </si>
  <si>
    <t>Walter Eulalio Muralles Reyes</t>
  </si>
  <si>
    <t>Marvin Orlando Ixtamalic Alquijay</t>
  </si>
  <si>
    <t xml:space="preserve">Jorge Mario Ortiz Narcizo </t>
  </si>
  <si>
    <t>Pago de servicios Profesionales como Asesor Juridico y legal mes de Mayo 2022</t>
  </si>
  <si>
    <t>Pago por servicios de Juez en Copa de verano y II Clasificatoria Bolivarianos Colombia 2022  Skeet  y Trap los dias 23 y 24 de Abril 2022</t>
  </si>
  <si>
    <t>Arrendamiento correspondiente al mes de Mayo  2022</t>
  </si>
  <si>
    <t>Compra de materiales y Accesorios para remodelación de las oficinas de la Asociación</t>
  </si>
  <si>
    <t>Servicio y reparacion mantenimiento e instlacion de tabla yeso de las oficinas de la Asociación</t>
  </si>
  <si>
    <t>Compra de materiales para renovacion de las oficinas de la Asociación</t>
  </si>
  <si>
    <t>Cambio e intalación de 72 metros de techo de la godega de platillos de la Asociación</t>
  </si>
  <si>
    <t>Fabricació e intalación de 10 ventanas de un metro por un metro  corredizas  y 7 ventanas con doble vidrio cerie 80 e i ntalacion y fabricacion de puertas para las oficinas de la Asociación</t>
  </si>
  <si>
    <t>Servicios de flete de montacargas, montacargas personal y equipo para sacar cajas fuertes de las Oficinas de la Asociación</t>
  </si>
  <si>
    <t>Gorras color azul bordadas con el logo de la Asociación para atletas de la Asociación</t>
  </si>
  <si>
    <t>Servicio de Internet  y linea telefonica 25080036 periodo facturado al 01/05/2022</t>
  </si>
  <si>
    <t>Servicio de energia electrica correspondiente al periodo del 12/04/2022 al 12/05/2022</t>
  </si>
  <si>
    <t>Compra de materiales para las oficinas de la Asociación</t>
  </si>
  <si>
    <t>Traslado de material de ceramicentro para las oficinas de la Asociación</t>
  </si>
  <si>
    <t xml:space="preserve">Servicio de Linea telefonica 54125064 periodo facturado al 09/04/2022 al 08/05/2022 </t>
  </si>
  <si>
    <t>Suministro e instalación de aire acondicionado de  las oficinas de la Asociación</t>
  </si>
  <si>
    <t>Servicio de Linea telefonica 22543734 periodo facturado al 10/05/2022</t>
  </si>
  <si>
    <t>Servicio de reparación muro en oficinas de la Asociación</t>
  </si>
  <si>
    <t>Servicio de intalación de 87 mts cuadrados de piso en el area de oficinas de la Asociación</t>
  </si>
  <si>
    <t>Pago por servicios de Juez en la I Clasificatoria de la Cat de Skeet los dias 21 y 22 de Mayo 2022</t>
  </si>
  <si>
    <t>Servicios tecnicos en materia administrativa y financiera mes de Mayo  2022</t>
  </si>
  <si>
    <t>Impresión de 1000 juegos de Constancia de Disponibilidad Prosupuestaria y 1000 Disponibilidad Finaciera  y 1000 juegos de Ordenes de compra para uso de oficinas de la Asociación</t>
  </si>
  <si>
    <t>Servicio de juez en Skeet I Copa de Invierno los dias 28 y 29 de Mayo 2022</t>
  </si>
  <si>
    <t xml:space="preserve">Liquidación gastos Caja Chica </t>
  </si>
  <si>
    <t>Pago correspondiente el 01 al 15 de Mayo por prestación de Servicios Profesionales como Psicologa Deportiva para atletas de foso y skeet según Contrato (CST-001-2022)</t>
  </si>
  <si>
    <t>Pago correspondiente al 01 al 15 de Mayo  por prestación de Servicios Profesionales como Fisioterapeuta Deportivo para atletas de foso y skeet según Contrato (CST-002-2022)</t>
  </si>
  <si>
    <t>Sistemas Gypsum y Acabados,S.A</t>
  </si>
  <si>
    <t>Pago correspondiente el 16 al 31 de Mayo por prestación de Servicios Profesionales como Psicologa Deportiva para atletas de foso y skeet según Contrato (CST-001-2022)</t>
  </si>
  <si>
    <t>Pago correspondiente al 16 al 31 de Mayo  por prestación de Servicios Profesionales como Fisioterapeuta Deportivo para atletas de foso y skeet según Contrato (CST-002-2022)</t>
  </si>
  <si>
    <t>Compañía de Asistencia al Viajero de Guatemala,S.A</t>
  </si>
  <si>
    <t>Seguro de viajero y pruebas covid para la delegación de tiro que participo en el Campamento de Entrenanmiento Previo a Tokio y Juegos Olimpicos Tokio 2021</t>
  </si>
  <si>
    <t>James Todd Graves</t>
  </si>
  <si>
    <t>Servicio de Linea telefonica 22543734 periodo facturado al 09/06/2022</t>
  </si>
  <si>
    <t>Servicio de Primera Clinica Deportiva y Primer Acompañamiento según Contrato CST-005-2022</t>
  </si>
  <si>
    <t>Arrendamiento correspondiente al mes de Junio  2022</t>
  </si>
  <si>
    <t>Servicio de Internet  y linea telefonica 25080036 periodo facturado al 01/06/2022</t>
  </si>
  <si>
    <t>Servicio de energia electrica correspondiente al periodo del 12/05/2022 al 13/06/2022</t>
  </si>
  <si>
    <t>Liquidacion Gastos Caja Chica</t>
  </si>
  <si>
    <t>Pago de tercera clinica y tercer acompañamiento internacional según contrato CST-004-2022</t>
  </si>
  <si>
    <t xml:space="preserve">Servicio de Linea telefonica 54125064 periodo facturado al 09/05/2022 al 08/06/2022 </t>
  </si>
  <si>
    <t>Pago por servicios de Juez en la I Clasificatoria a la Cat y Copa de invierno  los dias 18 y 19 de Junio 2022 en Foso Olimpico</t>
  </si>
  <si>
    <t>Servicios tecnicos en materia administrativa y financiera mes de Junio  2022</t>
  </si>
  <si>
    <t>Servicio de importacion de platillos Laport , transporte, cuadrilla, montacarga gastos locales y almacenaje</t>
  </si>
  <si>
    <t>Maxima Travel, S.A</t>
  </si>
  <si>
    <t>Pago correspondiente el 01 al 15 de Junio por prestación de Servicios Profesionales como Psicologa Deportiva para atletas de foso y skeet según Contrato (CST-001-2022)</t>
  </si>
  <si>
    <t>Pago correspondiente al 01 al 15 de Junio  por prestación de Servicios Profesionales como Fisioterapeuta Deportivo para atletas de foso y skeet según Contrato (CST-002-2022)</t>
  </si>
  <si>
    <t>Compra de boleto aereo para el entrenador de foso Pedro Martin Fariza  Tercera Clinica Malaga, Madrid, Barlas, Guatemala City y Viceversa</t>
  </si>
  <si>
    <t>Pago de segundo  acompañamiento internacional según contrato CST-004-2022</t>
  </si>
  <si>
    <t xml:space="preserve">Compra de 1 boleto aereo para el señor Edwin ernos Paredes Soria por su participación en XIX Juegos Bolivarianos en colombia </t>
  </si>
  <si>
    <t xml:space="preserve">Compra de 1 boleto aereo para el señor James Tood entrenado de Skeeet seguimiento a la Primera Clinica </t>
  </si>
  <si>
    <t>Pago correspondiente el 16 al 30 de Junio por prestación de Servicios Profesionales como Psicologa Deportiva para atletas de foso y skeet según Contrato (CST-001-2022)</t>
  </si>
  <si>
    <t>Pago correspondiente al 16 al 30 de Junio  por prestación de Servicios Profesionales como Fisioterapeuta Deportivo para atletas de foso y skeet según Contrato (CST-002-2022)</t>
  </si>
  <si>
    <t>Listado de Compras Directas Correspondientes a Junio 2022</t>
  </si>
  <si>
    <t>Listado de Compras Directas Correspondientes a Julio 2022</t>
  </si>
  <si>
    <t>Mirtha Leticia Estrada Villabos</t>
  </si>
  <si>
    <t>Juan Luis Rodriguez Gonzalez</t>
  </si>
  <si>
    <t>Empresa Electrica, S.A</t>
  </si>
  <si>
    <t>Estuardo Andres Ayala Urbina</t>
  </si>
  <si>
    <t>Sur Color, S.A</t>
  </si>
  <si>
    <t>Traduccion Jurada de invitación a Campetencia en Croacia</t>
  </si>
  <si>
    <t>Pago de servicios Profesionales como Asesor Juridico y legal mes de Julio 2022</t>
  </si>
  <si>
    <t>Arrendamiento correspondiente al mes de Julio  2022</t>
  </si>
  <si>
    <t>Servicio de Internet  y linea telefonica 25080036 periodo facturado al 01/07/2022</t>
  </si>
  <si>
    <t>Servicio de Energia Electrica Correspondiente del 13/06/2022 al 13/07/2022</t>
  </si>
  <si>
    <t xml:space="preserve">Impresión de forma para solicitud de gasto tamaño carta en papel sencibilizado con logo de la Asociación </t>
  </si>
  <si>
    <t>Servicio de Linea telefonica 22543734 periodo facturado al 09/07/2022</t>
  </si>
  <si>
    <t xml:space="preserve">Servicio de Linea telefonica 54125064 periodo facturado al 09/06/2022 al 08/07/2022 </t>
  </si>
  <si>
    <t>Compra de pintura para ser utilizada en las oficinas de la Asociación</t>
  </si>
  <si>
    <t>Servicios tecnicos en materia administrativa y financiera mes de Julio  2022</t>
  </si>
  <si>
    <t>Servicio de Juez en foso Olimpico II Eliminatoria a la Cat los dias 16 y 17 de Julio 2022</t>
  </si>
  <si>
    <t>Liquidación Gastos Caja Chica</t>
  </si>
  <si>
    <t>Pago correspondiente el 01 al 15 de Julio por prestación de Servicios Profesionales como Psicologa Deportiva para atletas de foso y skeet según Contrato (CST-001-2022)</t>
  </si>
  <si>
    <t>Pago correspondiente al 01 al 15 de Julio  por prestación de Servicios Profesionales como Fisioterapeuta Deportivo para atletas de foso y skeet según Contrato (CST-002-2022)</t>
  </si>
  <si>
    <t>Reintegro transporte de arma por su participación em eñ evemtp XXI campeonato Centroamericano y del Caribe Colombia</t>
  </si>
  <si>
    <t>Pago correspondiente el 16 al 31 de Julio por prestación de Servicios Profesionales como Psicologa Deportiva para atletas de foso y skeet según Contrato (CST-001-2022)</t>
  </si>
  <si>
    <t>Pago correspondiente al 16 al 31 de Julio  por prestación de Servicios Profesionales como Fisioterapeuta Deportivo para atletas de foso y skeet según Contrato (CST-002-2022)</t>
  </si>
  <si>
    <t>Pago de un boleto aereo para el entrenador internacional James Todd Graves del 05 al 17 de Mayo para llevar a cabo la Primera Clinica atleas de Skeet</t>
  </si>
  <si>
    <t xml:space="preserve">Pago de un boleto aereo para el entrenador de Foso Pedro Martin Fariza </t>
  </si>
  <si>
    <t>Listado de Compras Directas Correspondientes a Agosto 2022</t>
  </si>
  <si>
    <t xml:space="preserve">Club de Caza Tiro y Pesca </t>
  </si>
  <si>
    <t>Lax Travel,S.A</t>
  </si>
  <si>
    <t xml:space="preserve">Jose Vidal Polanco Choque </t>
  </si>
  <si>
    <t>Erasmo Catarino Lopez Maldonado</t>
  </si>
  <si>
    <t xml:space="preserve">Edwin Joel Menegazo Robles </t>
  </si>
  <si>
    <t xml:space="preserve">Reintegro por compra de repuestos marca Beretta para las escopetas de los atletas en Juegos Centroamericanos y del Caribe </t>
  </si>
  <si>
    <t>Servicio de Juez en foso Olimpico III Clasificatoria de foso  a la Cat los dias 30 y 31 de Julio 2022</t>
  </si>
  <si>
    <t>Pago de servicios Profesionales como Asesor Juridico y legal mes de Agosto 2022</t>
  </si>
  <si>
    <t>Arrendamiento correspondiente al mes de Agosto  2022</t>
  </si>
  <si>
    <t xml:space="preserve">Servicio de juez en Skeet  los dias 6 y 7 de Agosto del 2022 IV eliminatoria a la Cat </t>
  </si>
  <si>
    <t>Servicio de Internet  y linea telefonica 25080036 periodo facturado al 01/08/2022 y traslado de linea telefonica a oficinas de la Asociación</t>
  </si>
  <si>
    <t>Servicio de Energia Electrica Correspondiente del 13/07/2022 al 12/08/2022</t>
  </si>
  <si>
    <t xml:space="preserve">Servicios prestados por complemento del boleto aereo del entrenador de Skeet  James Todd Graves </t>
  </si>
  <si>
    <t xml:space="preserve">Servicio de Linea telefonica 54125064 periodo facturado al 09/07/2022 al 08/08/2022 </t>
  </si>
  <si>
    <t>Servicio de Linea telefonica 22543734 periodo facturado al 10/08/2022 y traslado de linea a oficinas nuevas de la Asociación</t>
  </si>
  <si>
    <t>Mantenimiento y reparación de equipo de Cómputo de la Asociación</t>
  </si>
  <si>
    <t xml:space="preserve">compra de uniformes para atleas participantes en el Evento ISSF Shampionship Shotgun Osijek Croacia  F. # 2921876328 </t>
  </si>
  <si>
    <t>Servicios tecnicos en materia administrativa y financiera mes de Agosto  2022</t>
  </si>
  <si>
    <t>Reparación de consola de tipo trap con probleas en el sitema de Relay</t>
  </si>
  <si>
    <t>Pago de Servicio Cuarta Clinica Deportiva para atletas de foso según contrato CST-004-2022</t>
  </si>
  <si>
    <t>Pago correspondiente el 01 al 15 de Agosto por prestación de Servicios Profesionales como Psicologa Deportiva para atletas de foso y skeet según Contrato (CST-001-2022)</t>
  </si>
  <si>
    <t>Pago correspondiente al 01 al 15 de Agosto  por prestación de Servicios Profesionales como Fisioterapeuta Deportivo para atletas de foso y skeet según Contrato (CST-002-2022)</t>
  </si>
  <si>
    <t xml:space="preserve">Compra de boletos aereos para la delegación de tiro por su participación en la ISSF World Championship Shotgun en Osijek, Croacia 2022 </t>
  </si>
  <si>
    <t>Compra de boleto aereo del  Presidente de la Asociación por su participación En ISSF World Championship 2022 Shotgun</t>
  </si>
  <si>
    <t>Pago por servicio de segúnda clinica segun contrato CST-005-2022 para atletas de skeet</t>
  </si>
  <si>
    <t>Pago correspondiente el 16 al 31 de Agosto por prestación de Servicios Profesionales como Psicologa Deportiva para atletas de foso y skeet según Contrato (CST-001-2022)</t>
  </si>
  <si>
    <t>Pago correspondiente al 16 al 31 de Agosto  por prestación de Servicios Profesionales como Fisioterapeuta Deportivo para atletas de foso y skeet según Contrato (CST-002-2022)</t>
  </si>
  <si>
    <t>Compra de boleto aereo para cuarto acompañamiento del entrenador Pedro Martin Fariza en el evento ISSF Workd Championship Shotgun 2022 en Osijek Croacia</t>
  </si>
  <si>
    <t>Listado de Compras Directas Correspondientes a Septiembre 2022</t>
  </si>
  <si>
    <t>Mario Pedro Campos Aburto</t>
  </si>
  <si>
    <t>Roberto Jose Hernandez Villatoro</t>
  </si>
  <si>
    <t>Aseguradora Guatemalteca, S.A</t>
  </si>
  <si>
    <t>German Cristofer muralles Reyes</t>
  </si>
  <si>
    <t>Luis Alberto Pixtun Galindo</t>
  </si>
  <si>
    <t>Compra de pintura para oficinas de la Asociación</t>
  </si>
  <si>
    <t>Pago de servicios Profesionales como Asesor Juridico y legal mes de Septiembre 2022</t>
  </si>
  <si>
    <t>Arrendamiento correspondiente al mes de Septiembre 2022</t>
  </si>
  <si>
    <t>Por elaboración de bancas para los vestidores de las nuevas oficinas de la Asociación</t>
  </si>
  <si>
    <t>Servicio de Energia Electrica Correspondiente del 12/08/2022 al 12/09/2022</t>
  </si>
  <si>
    <t xml:space="preserve">Servicio de Internet  y linea telefonica 25080036 periodo facturado al 01/08/2022 </t>
  </si>
  <si>
    <t xml:space="preserve">Servicio de Linea telefonica 54125064 periodo facturado al 09/08/2022 al 08/09/2022 </t>
  </si>
  <si>
    <t>Pago por servicio de Juez en el evento de foso Olimpico Copa Independencia los dias 11 y 12 de Septiembre</t>
  </si>
  <si>
    <t>Servicio de Linea telefonica 22543734 periodo facturado al 10/09/2022 +</t>
  </si>
  <si>
    <t>Servicios tecnicos en materia administrativa y financiera mes de Septiembre  2022</t>
  </si>
  <si>
    <t>Pago correspondiente el 16 al 30 de Septiembre por prestación de Servicios Profesionales como Psicologa Deportiva para atletas de foso y skeet según Contrato (CST-006-2022)</t>
  </si>
  <si>
    <t>Pago correspondiente al 16 al 30 de Septiembre  por prestación de Servicios Profesionales como Fisioterapeuta Deportivo para atletas de foso y skeet según Contrato (CST-007-2022)</t>
  </si>
  <si>
    <t>Pago de seguro anual  del 10/08/2022 al 10/08/2023 Microbús de la Asociación  Toyota Hi Ace Modelo 2008 Color Blanco Placas C-327BKJ</t>
  </si>
  <si>
    <t>Pago de seguro anual  del 10/08/2022 al 10/08/2023 Moto de la Asociaciónla Motocicleta Suzuki Placas M-600CNS</t>
  </si>
  <si>
    <t>Servicio de pintura, resanar, lijar paredes, limpieza de sanitarios, pintura en sanitarios, instalacion de machinbre, limpieza de pizo y flete de basura en oficinas de la Asociación</t>
  </si>
  <si>
    <t xml:space="preserve">Servicio de colocación de 45 lamparas, 40 tomacorrientes, instalacion electricas para 2 aires, instalaciones electricas, instalación de tuberia  y instalación y colococacion registro de caja central </t>
  </si>
  <si>
    <t xml:space="preserve">Compra de boleto aereo para el entrenador Pedro Martin Fariza para la realización de la  quinta clinica </t>
  </si>
  <si>
    <t>Pago de Quinta Clinica Deportiva para atletas de foso según contrato CST-004-202</t>
  </si>
  <si>
    <t>Pago de Cuarto Acompañamiento al evento ISSF World Champioinship Osijek Croacia  según contrato CST-004-202</t>
  </si>
  <si>
    <t>James Todd Graves.</t>
  </si>
  <si>
    <t>Compañía de Asistencia la viajero de Guatemala, S.A</t>
  </si>
  <si>
    <t>Pago de tercera Clinica para atletas de foso según contrato CST-005-2022 para atletas de Skeet</t>
  </si>
  <si>
    <t>Pago de Segundo Acompañamiento según contrato CST-005-2022 a el evento ISSF World Champioinship Shotgun Osijek Croacia del 29 de Septiembre al 13 de Octubre</t>
  </si>
  <si>
    <t>Compra de seguros de viajero para la delegacion de tiro que participara en el Evento ISSF World Championship Osijek Croacia</t>
  </si>
  <si>
    <t>Lax Travel, S.A</t>
  </si>
  <si>
    <t>Pago correspondiente el 01 al 15 de Septiembre por prestación de Servicios Profesionales como Psicologa Deportiva para atletas de foso y skeet según Contrato (CST-006-2022)</t>
  </si>
  <si>
    <t>Pago correspondiente al 01 al 15 de Septiembre  por prestación de Servicios Profesionales como Fisioterapeuta Deportivo para atletas de foso y skeet según Contrato (CST-007-2022)</t>
  </si>
  <si>
    <t>Pago de complemento de boleto aereo para el entrenador Todd Graves Por Tercera Clinica del 09 al 21 de Septiembre 2022</t>
  </si>
  <si>
    <t xml:space="preserve">Gabriela Estefania Bolaños Ruiz </t>
  </si>
  <si>
    <t>Evelicio Hernandez Gonzalez</t>
  </si>
  <si>
    <t xml:space="preserve">Toribio de Jesus del Cid Estrada </t>
  </si>
  <si>
    <t>Intalación de Rauter, braket para red, bamdeja para DVR, red Wife, instalación de camaras, intalación de ups  abrerex, bobina de exterior, intalacion de ubiquiti lite  en oficinas de la Asociación</t>
  </si>
  <si>
    <t>Compra de 4 llantas para en Distribuidora Cruz para el Microbús de la Asociación</t>
  </si>
  <si>
    <t>Pago de servicios Profesionales como Asesor Juridico y legal mes de Octubre 2022</t>
  </si>
  <si>
    <t>Arrendamiento correspondiente al mes de Ocubre 2022</t>
  </si>
  <si>
    <t>Pago correspondiente el 01 al 15 de Octubre por prestación de Servicios Profesionales como Psicologa Deportiva para atletas de foso y skeet según Contrato (CST-006-2022)</t>
  </si>
  <si>
    <t>Pago correspondiente al 01 al 15 de Octubre por prestación de Servicios Profesionales como Fisioterapeuta Deportivo para atletas de foso y skeet según Contrato (CST-007-2022)</t>
  </si>
  <si>
    <t xml:space="preserve">Servicio de Internet  y linea telefonica 25080036 periodo facturado al 01/10/2022 </t>
  </si>
  <si>
    <t>Servicio de Energia Electrica Correspondiente del 12/09/2022 al 13/10/2022</t>
  </si>
  <si>
    <t xml:space="preserve">Instalación de puntos de energia electrica, tuberia  de 3/4, cable tsj y servicio de instalacion </t>
  </si>
  <si>
    <t xml:space="preserve">Servicio de Linea telefonica 22543734 periodo facturado al 10/10/2022 </t>
  </si>
  <si>
    <t xml:space="preserve">Servicio de Linea telefonica 54125064 periodo facturado al 09/09/2022 al 08/10/2022 </t>
  </si>
  <si>
    <t>Compra de boletos aereso para atleta de foso y Skeer por su participación en XIII Cat Championship Rifle/Pistol/Shotgun del 05 al 13 de Noviembre 2022</t>
  </si>
  <si>
    <t>Instalación de punto telefonico de 100 mts cable UTP de exterior en el area de secretaria extencion 105 de oficinas de la Asociaición</t>
  </si>
  <si>
    <t>Servicios tecnicos en materia administrativa y financiera mes de Octubre 2022</t>
  </si>
  <si>
    <t>Pago correspondiente el 16 al 31 de Octubre por prestación de Servicios Profesionales como Psicologa Deportiva para atletas de foso y skeet según Contrato (CST-006-2022)</t>
  </si>
  <si>
    <t>Pago correspondiente al 16 al 31 de Octubre  por prestación de Servicios Profesionales como Fisioterapeuta Deportivo para atletas de foso y skeet según Contrato (CST-007-2022)</t>
  </si>
  <si>
    <t>Complemento de sueldos y salarios correspondientes al mes de Octubre 2022</t>
  </si>
  <si>
    <t>Compra de 1 cartucho de toner Canon T06/IR-1643IF original y membresia golden para impresora de la Asociación</t>
  </si>
  <si>
    <t>Asistencia al Viajero de Guatemala, S.A</t>
  </si>
  <si>
    <t>Pago de seguro de viajero para la delegación de tiro y delegado que participaran en  XIII Cat Championship Rifle/Pistol/Shotgun Lima Perú</t>
  </si>
  <si>
    <t>Compra de 1 boleto aereo para el entrenador de Skeet James Todd Graves por su participación en en  XIII Cat Championship Rifle/Pistol/Shotgun Lima Perú</t>
  </si>
  <si>
    <t>Listado de Compras Directas Correspondientes a Octubre 2022</t>
  </si>
  <si>
    <t>Listado de Compras Directas Correspondientes a Noviembre 2022</t>
  </si>
  <si>
    <t>23/11/2022</t>
  </si>
  <si>
    <t>Monica Eugenia  Morales Fajardo</t>
  </si>
  <si>
    <t>Giovanni antonio Urbina  Perez</t>
  </si>
  <si>
    <t>Trofeos Finos, S.A</t>
  </si>
  <si>
    <t xml:space="preserve">RobertoJose Hernadez Villatoro </t>
  </si>
  <si>
    <t>Industrias Aguamarina, S.A</t>
  </si>
  <si>
    <t>Harry Chargorodsky Galvez</t>
  </si>
  <si>
    <t>Playeras con deseño para atletas participantes y personal de apoyo en Juegos Nacionales 2022</t>
  </si>
  <si>
    <t>Servicio de sonido durante los Juegos Deportivos Nacionales 2022</t>
  </si>
  <si>
    <t>Medallas de recina para premiación de atletas participantes en los Juegos Deportivos Nacionales 2022</t>
  </si>
  <si>
    <t>Pago correspondiente el 01 al 15 de noviembrepor prestación de Servicios Profesionales como Psicologa Deportiva para atletas de foso y skeet según Contrato (CST-006-2022)</t>
  </si>
  <si>
    <t>Pago correspondiente al 01 al 15 de noviembre por prestación de Servicios Profesionales como Fisioterapeuta Deportivo para atletas de foso y skeet según Contrato (CST-007-2022)</t>
  </si>
  <si>
    <t>Pago de servicios Profesionales como Asesor Juridico y legal mes de Noviembre 2022</t>
  </si>
  <si>
    <t>Arrendamiento correspondiente al mes de Noviembre  2022</t>
  </si>
  <si>
    <t xml:space="preserve">Servicio de Internet  y linea telefonica 25080036 periodo facturado al 01/11/2022 </t>
  </si>
  <si>
    <t xml:space="preserve">Servicio de Linea telefonica 54125064 periodo facturado al 09/10/2022 al 08/11/2022 </t>
  </si>
  <si>
    <t>Servicio de Energia Electrica Correspondiente del 13/10/2022 al 11/11/2022</t>
  </si>
  <si>
    <t>Servicio de Juez en foso olimpico Juegos Nacionales el 12/11/2022</t>
  </si>
  <si>
    <t xml:space="preserve">Servicio de Linea telefonica 22543734 periodo facturado al 10/11/2022 </t>
  </si>
  <si>
    <t>Pago por elaboración de plaquetas de reconocimiento para atletas destacados (premiación de Campeones Nacionales 2022)</t>
  </si>
  <si>
    <t>Alimentos para personas atletas destacatos (Premiación de Campeones Nacionales 2022)</t>
  </si>
  <si>
    <t>Pago correspondiente 16 al 30 de noviembre por prestación de Servicios Profesionales como Psicologa Deportiva para atletas de foso y skeet según Contrato (CST-006-2022)</t>
  </si>
  <si>
    <t>Pago correspondiente 16 al  30 de noviembre por prestación de Servicios Profesionales como Fisioterapeuta Deportivo para atletas de foso y skeet según Contrato (CST-007-2022)</t>
  </si>
  <si>
    <t>Servicios tecnicos en materia administrativa y financiera mes de Noviembre 2022</t>
  </si>
  <si>
    <t>Compra de boleto aereo para el entrenador de foso Pedro Martin fariza por su participación en XIII Cat Championship Rifle/Pistol/Shotgun del 05 al 14 de Noviembre 2022</t>
  </si>
  <si>
    <t>Lax Travel ,S.A</t>
  </si>
  <si>
    <t>Pago de becas Olimpicas Paris  2024 correspondiente de Mayo a Agosto 2022</t>
  </si>
  <si>
    <t>Compra de boleto aeroe para el Presidente Jorge Augusto Contreras por su participación en XIII CAT Championship Lima//Panamá/Guatemala</t>
  </si>
  <si>
    <t xml:space="preserve">Compra de boleto aereo para el Presidente de Comité ejecutivo por su participación en Asamblea General Ordinaria de la ISSF en Sharm Sheikh Egipto </t>
  </si>
  <si>
    <t>Compra de boleto aereo para el Señor Marco Antonio Gomez Estrada por su participación en en XIII Cat Championship Rifle/Pistol/Shotgun</t>
  </si>
  <si>
    <t>Compra de boleto aereo para Emily Padilla por su participación en en XIII Cat Championship Rifle/Pistol/Shotgun Lima Peru  y complemento de boleto aereo de Entrenador de Skeet James Todd</t>
  </si>
  <si>
    <t xml:space="preserve">Juan Jose Bojorquez Mejia </t>
  </si>
  <si>
    <t xml:space="preserve">Harry Chargorodsky Galvez </t>
  </si>
  <si>
    <t>Arrendamiento correspondiente al mes de Diciembre  2022</t>
  </si>
  <si>
    <t>Pago de servicios Profesionales como Asesor Juridico y legal mes de Diciembre 2022</t>
  </si>
  <si>
    <t>Pago correspondiente 01 al 15 de Diciembre por prestación de Servicios Profesionales como Psicologa Deportiva para atletas de foso y skeet según Contrato (CST-006-2022)</t>
  </si>
  <si>
    <t>Pago correspondiente 01 al  15 de Diciembre por prestación de Servicios Profesionales como Fisioterapeuta Deportivo para atletas de foso y skeet según Contrato (CST-007-2022)</t>
  </si>
  <si>
    <t>Servicios tecnicos en materia administrativa y financiera mes de Diciembre 2022</t>
  </si>
  <si>
    <t>Servicios tecnicos en Tecnologia de infmormación e informatica en el registro de dominio y alojamiento de aplicación y administración y administración de ambiente web para información de libre acceso de la información Publica de la Asoción</t>
  </si>
  <si>
    <t>Compra de Boleto Aereo para Ida del señor Presidente de la Asociación por su participación en XIII Cat Championship Lima Perú 2022</t>
  </si>
  <si>
    <t>Pago correspondiente 16 al 31 de Diciembre por prestación de Servicios Profesionales como Psicologa Deportiva para atletas de foso y skeet según Contrato (CST-006-2022)</t>
  </si>
  <si>
    <t>Pago correspondiente 16 al  31 de Diciembre por prestación de Servicios Profesionales como Fisioterapeuta Deportivo para atletas de foso y skeet según Contrato (CST-007-2022)</t>
  </si>
  <si>
    <t xml:space="preserve">Servicio de Internet  y linea telefonica 25080036 periodo facturado al 01/12/2022 </t>
  </si>
  <si>
    <t>Servicio de importacion gastos portuarios, servicio de flete, almacenaje, gastos navieros,carta certificado, botado de contenedor  y servicio de descarga por un contenedor de platillos de arcilla</t>
  </si>
  <si>
    <t xml:space="preserve">Servicio de Linea telefonica 54125064 periodo facturado al 09/11/2022 al 08/12/2022 </t>
  </si>
  <si>
    <t>Servicio de Energia Electrica Correspondiente del 11/11/2022 al 13/12/2022</t>
  </si>
  <si>
    <t>Alimentos para personas Reunión tecnica administrativa con Comité Ejecutivo de la Asociación</t>
  </si>
  <si>
    <t xml:space="preserve">Servicio de Linea telefonica 22543734 periodo facturado al 10/12/2022 </t>
  </si>
  <si>
    <t>Traslado Via LBTR por medio de Banguat transferencia Bancacaria en concepto de pago de Tercer Acompañamiento Tecnico a la Cat a la XIII Cat Championship Lima Perú 2022  Tercer acompañamiento del entrenador James Todd Graves</t>
  </si>
  <si>
    <t>Traslado Via LBTR por medio de Banguat transferencia Bancacaria en concepto de Transferencia Bancacari para el pago de Quinto Acompañamiento Tecnico a la XIII Cat Championship Lima Perú 2022  entrenador Pedro Martin Fariza</t>
  </si>
  <si>
    <t>Listado de Compras Directas Correspondientes 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</si>
</sst>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8">
    <font>
      <sz val="11"/>
      <name val="Calibri"/>
    </font>
    <font>
      <sz val="11"/>
      <color rgb="FF000000"/>
      <name val="Cambria"/>
    </font>
    <font>
      <b/>
      <sz val="11"/>
      <color rgb="FF000000"/>
      <name val="Cambria"/>
    </font>
    <font>
      <b/>
      <i/>
      <sz val="11"/>
      <color rgb="FF000000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/>
    <xf numFmtId="164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2" borderId="0" xfId="0" applyFont="1" applyFill="1" applyAlignment="1"/>
    <xf numFmtId="0" fontId="2" fillId="0" borderId="0" xfId="0" applyFont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/>
    <xf numFmtId="1" fontId="5" fillId="0" borderId="6" xfId="0" applyNumberFormat="1" applyFont="1" applyBorder="1" applyAlignment="1">
      <alignment horizontal="left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left"/>
    </xf>
    <xf numFmtId="165" fontId="5" fillId="0" borderId="0" xfId="0" applyNumberFormat="1" applyFont="1" applyAlignment="1"/>
    <xf numFmtId="1" fontId="5" fillId="0" borderId="2" xfId="0" applyNumberFormat="1" applyFont="1" applyBorder="1" applyAlignment="1">
      <alignment horizontal="left"/>
    </xf>
    <xf numFmtId="1" fontId="5" fillId="0" borderId="0" xfId="0" applyNumberFormat="1" applyFont="1" applyAlignment="1">
      <alignment horizontal="left"/>
    </xf>
    <xf numFmtId="1" fontId="5" fillId="0" borderId="7" xfId="0" applyNumberFormat="1" applyFont="1" applyBorder="1" applyAlignment="1">
      <alignment horizontal="left"/>
    </xf>
    <xf numFmtId="1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5" fontId="5" fillId="0" borderId="7" xfId="0" applyNumberFormat="1" applyFont="1" applyBorder="1" applyAlignment="1"/>
    <xf numFmtId="1" fontId="5" fillId="0" borderId="9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65" fontId="4" fillId="0" borderId="6" xfId="0" applyNumberFormat="1" applyFont="1" applyBorder="1" applyAlignment="1"/>
    <xf numFmtId="1" fontId="5" fillId="0" borderId="10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5" fontId="5" fillId="0" borderId="10" xfId="0" applyNumberFormat="1" applyFont="1" applyBorder="1" applyAlignment="1"/>
    <xf numFmtId="1" fontId="5" fillId="0" borderId="11" xfId="0" applyNumberFormat="1" applyFont="1" applyBorder="1" applyAlignment="1">
      <alignment horizontal="left"/>
    </xf>
    <xf numFmtId="165" fontId="4" fillId="0" borderId="0" xfId="0" applyNumberFormat="1" applyFont="1" applyAlignment="1"/>
    <xf numFmtId="0" fontId="6" fillId="0" borderId="0" xfId="0" applyFont="1" applyAlignment="1"/>
    <xf numFmtId="0" fontId="7" fillId="0" borderId="0" xfId="0" applyFont="1" applyAlignment="1"/>
    <xf numFmtId="1" fontId="7" fillId="0" borderId="12" xfId="0" applyNumberFormat="1" applyFont="1" applyBorder="1" applyAlignment="1">
      <alignment horizontal="left"/>
    </xf>
    <xf numFmtId="0" fontId="7" fillId="0" borderId="12" xfId="0" applyFont="1" applyBorder="1" applyAlignment="1"/>
    <xf numFmtId="1" fontId="7" fillId="0" borderId="0" xfId="0" applyNumberFormat="1" applyFont="1" applyAlignment="1">
      <alignment horizontal="left"/>
    </xf>
    <xf numFmtId="166" fontId="7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582080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410630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5245E9-3731-47D6-AB8A-9E31B0EB557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410630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6E38E4-7644-4398-8347-CA1CF4C5FB2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410630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5F9D4C-1970-4466-8990-FE22469F74C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582080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582080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FF00CE-9E69-4534-8B79-C55682D4608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582080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8F5540-C944-48B8-B1C7-9DDDFB00EB3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582080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73E07-BEA1-483B-9B78-B08B4D9C99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582080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7E72F5-AD85-46E3-AF2F-8562E03CBE5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410630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E4E17A-36A1-44AE-90CA-A6A4CF27250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410630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12C71F-5C1D-42B6-8D63-685BC7F430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66675</xdr:rowOff>
    </xdr:from>
    <xdr:to>
      <xdr:col>8</xdr:col>
      <xdr:colOff>410630</xdr:colOff>
      <xdr:row>8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DA9570-ED9C-4B96-BE53-35BF7BAE64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47650"/>
          <a:ext cx="7963955" cy="1212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0d077bbf5e02efa/Documentos/A.%20Financiero/2022/CAJA%20CHICA%202022/2022%2004%20Abril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0d077bbf5e02efa/Documentos/A.%20Financiero/2022/CAJA%20CHICA%202022/2022%2012%20Diciembre%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LIQUIDACION 06"/>
      <sheetName val=" LIQUIDACION 7"/>
      <sheetName val="Hoja2"/>
      <sheetName val="Hoja1"/>
    </sheetNames>
    <sheetDataSet>
      <sheetData sheetId="0" refreshError="1">
        <row r="47">
          <cell r="S47">
            <v>2940.36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N"/>
      <sheetName val=" LIQUIDACION 28 "/>
      <sheetName val="Hoja1"/>
    </sheetNames>
    <sheetDataSet>
      <sheetData sheetId="0" refreshError="1"/>
      <sheetData sheetId="1" refreshError="1">
        <row r="54">
          <cell r="S54">
            <v>2784.0200000000004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opLeftCell="A4" zoomScaleNormal="100" workbookViewId="0">
      <selection activeCell="H23" sqref="H23"/>
    </sheetView>
  </sheetViews>
  <sheetFormatPr baseColWidth="10" defaultColWidth="14" defaultRowHeight="15"/>
  <cols>
    <col min="1" max="1" width="10.7109375" customWidth="1"/>
    <col min="2" max="2" width="1.7109375" customWidth="1"/>
    <col min="3" max="4" width="15.7109375" customWidth="1"/>
    <col min="5" max="5" width="20.710937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11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>
        <v>44574</v>
      </c>
      <c r="D15" s="20" t="s">
        <v>10</v>
      </c>
      <c r="E15" s="20"/>
      <c r="F15" s="21" t="s">
        <v>14</v>
      </c>
      <c r="G15" s="21"/>
      <c r="H15" s="21"/>
      <c r="I15" s="22">
        <v>650</v>
      </c>
      <c r="J15" s="23"/>
      <c r="K15" s="5"/>
    </row>
    <row r="16" spans="1:11" ht="14.25" customHeight="1">
      <c r="A16" s="10"/>
      <c r="B16" s="18"/>
      <c r="C16" s="19">
        <v>44574</v>
      </c>
      <c r="D16" s="20" t="s">
        <v>5</v>
      </c>
      <c r="E16" s="20"/>
      <c r="F16" s="21" t="s">
        <v>15</v>
      </c>
      <c r="G16" s="21"/>
      <c r="H16" s="21"/>
      <c r="I16" s="22">
        <v>3903.36</v>
      </c>
      <c r="J16" s="23"/>
      <c r="K16" s="5"/>
    </row>
    <row r="17" spans="1:11" ht="14.25" customHeight="1">
      <c r="A17" s="10"/>
      <c r="B17" s="18"/>
      <c r="C17" s="19">
        <v>44574</v>
      </c>
      <c r="D17" s="20" t="s">
        <v>4</v>
      </c>
      <c r="E17" s="20"/>
      <c r="F17" s="21" t="s">
        <v>16</v>
      </c>
      <c r="G17" s="21"/>
      <c r="H17" s="21"/>
      <c r="I17" s="22">
        <v>354</v>
      </c>
      <c r="J17" s="23"/>
      <c r="K17" s="5"/>
    </row>
    <row r="18" spans="1:11" ht="14.25" customHeight="1">
      <c r="A18" s="10"/>
      <c r="B18" s="18"/>
      <c r="C18" s="19">
        <v>44575</v>
      </c>
      <c r="D18" s="20" t="s">
        <v>23</v>
      </c>
      <c r="E18" s="20"/>
      <c r="F18" s="21" t="s">
        <v>24</v>
      </c>
      <c r="G18" s="21"/>
      <c r="H18" s="21"/>
      <c r="I18" s="22">
        <v>10463.32</v>
      </c>
      <c r="J18" s="23"/>
      <c r="K18" s="5"/>
    </row>
    <row r="19" spans="1:11" ht="14.25" customHeight="1">
      <c r="A19" s="10"/>
      <c r="B19" s="18"/>
      <c r="C19" s="19">
        <v>44589</v>
      </c>
      <c r="D19" s="20" t="s">
        <v>12</v>
      </c>
      <c r="E19" s="20"/>
      <c r="F19" s="21" t="s">
        <v>17</v>
      </c>
      <c r="G19" s="21"/>
      <c r="H19" s="21"/>
      <c r="I19" s="22">
        <v>4500</v>
      </c>
      <c r="J19" s="23"/>
      <c r="K19" s="5"/>
    </row>
    <row r="20" spans="1:11" ht="14.25" customHeight="1">
      <c r="A20" s="10"/>
      <c r="B20" s="18"/>
      <c r="C20" s="19">
        <v>44589</v>
      </c>
      <c r="D20" s="20" t="s">
        <v>10</v>
      </c>
      <c r="E20" s="20"/>
      <c r="F20" s="21" t="s">
        <v>18</v>
      </c>
      <c r="G20" s="21"/>
      <c r="H20" s="21"/>
      <c r="I20" s="22">
        <v>750</v>
      </c>
      <c r="J20" s="23"/>
      <c r="K20" s="5"/>
    </row>
    <row r="21" spans="1:11" ht="14.25" customHeight="1">
      <c r="A21" s="10"/>
      <c r="B21" s="18"/>
      <c r="C21" s="19">
        <v>44592</v>
      </c>
      <c r="D21" s="20" t="s">
        <v>9</v>
      </c>
      <c r="E21" s="20"/>
      <c r="F21" s="21" t="s">
        <v>19</v>
      </c>
      <c r="G21" s="21"/>
      <c r="H21" s="21"/>
      <c r="I21" s="22">
        <v>465.85</v>
      </c>
      <c r="J21" s="23"/>
      <c r="K21" s="5"/>
    </row>
    <row r="22" spans="1:11" ht="14.25" customHeight="1">
      <c r="A22" s="10"/>
      <c r="B22" s="18"/>
      <c r="C22" s="19">
        <v>44592</v>
      </c>
      <c r="D22" s="20" t="s">
        <v>4</v>
      </c>
      <c r="E22" s="20"/>
      <c r="F22" s="21" t="s">
        <v>20</v>
      </c>
      <c r="G22" s="21"/>
      <c r="H22" s="21"/>
      <c r="I22" s="22">
        <v>56.56</v>
      </c>
      <c r="J22" s="23"/>
      <c r="K22" s="5"/>
    </row>
    <row r="23" spans="1:11" ht="14.25" customHeight="1">
      <c r="A23" s="10"/>
      <c r="B23" s="18"/>
      <c r="C23" s="19">
        <v>44592</v>
      </c>
      <c r="D23" s="20" t="s">
        <v>4</v>
      </c>
      <c r="E23" s="20"/>
      <c r="F23" s="21" t="s">
        <v>21</v>
      </c>
      <c r="G23" s="21"/>
      <c r="H23" s="21"/>
      <c r="I23" s="22">
        <v>204.57</v>
      </c>
      <c r="J23" s="23"/>
      <c r="K23" s="5"/>
    </row>
    <row r="24" spans="1:11" ht="14.25" customHeight="1">
      <c r="A24" s="10"/>
      <c r="B24" s="18"/>
      <c r="C24" s="19">
        <v>44592</v>
      </c>
      <c r="D24" s="20" t="s">
        <v>13</v>
      </c>
      <c r="E24" s="20"/>
      <c r="F24" s="21" t="s">
        <v>22</v>
      </c>
      <c r="G24" s="21"/>
      <c r="H24" s="21"/>
      <c r="I24" s="22">
        <v>3758.4500000000003</v>
      </c>
      <c r="J24" s="23"/>
      <c r="K24" s="5"/>
    </row>
    <row r="25" spans="1:11" ht="14.25" customHeight="1">
      <c r="A25" s="10"/>
      <c r="B25" s="18"/>
      <c r="C25" s="19"/>
      <c r="D25" s="20"/>
      <c r="E25" s="20"/>
      <c r="F25" s="21"/>
      <c r="G25" s="21"/>
      <c r="H25" s="21"/>
      <c r="I25" s="22"/>
      <c r="J25" s="23"/>
      <c r="K25" s="5"/>
    </row>
    <row r="26" spans="1:11" ht="14.25" customHeight="1">
      <c r="A26" s="10"/>
      <c r="B26" s="18"/>
      <c r="C26" s="19"/>
      <c r="D26" s="20"/>
      <c r="E26" s="20"/>
      <c r="F26" s="21"/>
      <c r="G26" s="21"/>
      <c r="H26" s="21"/>
      <c r="I26" s="22"/>
      <c r="J26" s="23"/>
      <c r="K26" s="5"/>
    </row>
    <row r="27" spans="1:11" ht="14.25" customHeight="1">
      <c r="A27" s="10"/>
      <c r="B27" s="25"/>
      <c r="C27" s="26"/>
      <c r="D27" s="27"/>
      <c r="E27" s="27"/>
      <c r="F27" s="27"/>
      <c r="G27" s="27"/>
      <c r="H27" s="27"/>
      <c r="I27" s="28"/>
      <c r="J27" s="29"/>
      <c r="K27" s="5"/>
    </row>
    <row r="28" spans="1:11" ht="14.25" customHeight="1">
      <c r="A28" s="10"/>
      <c r="B28" s="18"/>
      <c r="C28" s="24"/>
      <c r="D28" s="20"/>
      <c r="E28" s="30" t="s">
        <v>6</v>
      </c>
      <c r="F28" s="20"/>
      <c r="G28" s="20"/>
      <c r="H28" s="20"/>
      <c r="I28" s="31">
        <f>SUM(I13:I26)</f>
        <v>25106.11</v>
      </c>
      <c r="J28" s="23"/>
      <c r="K28" s="5"/>
    </row>
    <row r="29" spans="1:11" ht="14.25" customHeight="1">
      <c r="A29" s="10"/>
      <c r="B29" s="32"/>
      <c r="C29" s="33"/>
      <c r="D29" s="33"/>
      <c r="E29" s="34"/>
      <c r="F29" s="34"/>
      <c r="G29" s="34"/>
      <c r="H29" s="34"/>
      <c r="I29" s="35"/>
      <c r="J29" s="36"/>
      <c r="K29" s="5"/>
    </row>
    <row r="30" spans="1:11" ht="14.25" customHeight="1">
      <c r="A30" s="1"/>
      <c r="B30" s="24"/>
      <c r="C30" s="24"/>
      <c r="D30" s="24"/>
      <c r="E30" s="20"/>
      <c r="F30" s="20"/>
      <c r="G30" s="20"/>
      <c r="H30" s="20"/>
      <c r="I30" s="22"/>
      <c r="J30" s="24"/>
      <c r="K30" s="1"/>
    </row>
    <row r="31" spans="1:11" ht="14.25" customHeight="1">
      <c r="A31" s="1"/>
      <c r="B31" s="24"/>
      <c r="C31" s="19"/>
      <c r="D31" s="20"/>
      <c r="E31" s="20"/>
      <c r="F31" s="21"/>
      <c r="G31" s="21"/>
      <c r="H31" s="21"/>
      <c r="I31" s="22"/>
      <c r="J31" s="24"/>
      <c r="K31" s="1"/>
    </row>
    <row r="32" spans="1:11" ht="14.25" customHeight="1">
      <c r="A32" s="1"/>
      <c r="B32" s="24"/>
      <c r="C32" s="19"/>
      <c r="D32" s="20"/>
      <c r="E32" s="20"/>
      <c r="F32" s="21"/>
      <c r="G32" s="21"/>
      <c r="H32" s="21"/>
      <c r="I32" s="22"/>
      <c r="J32" s="24"/>
      <c r="K32" s="1"/>
    </row>
    <row r="33" spans="1:11" ht="14.25" customHeight="1">
      <c r="A33" s="1"/>
      <c r="B33" s="24"/>
      <c r="C33" s="24"/>
      <c r="D33" s="20"/>
      <c r="E33" s="20"/>
      <c r="F33" s="20"/>
      <c r="G33" s="20"/>
      <c r="H33" s="20"/>
      <c r="I33" s="22"/>
      <c r="J33" s="24"/>
      <c r="K33" s="1"/>
    </row>
    <row r="34" spans="1:11" ht="14.25" customHeight="1">
      <c r="A34" s="1"/>
      <c r="B34" s="24"/>
      <c r="C34" s="24"/>
      <c r="D34" s="20"/>
      <c r="E34" s="20"/>
      <c r="F34" s="20"/>
      <c r="G34" s="20"/>
      <c r="H34" s="20"/>
      <c r="I34" s="22"/>
      <c r="J34" s="24"/>
      <c r="K34" s="1"/>
    </row>
    <row r="35" spans="1:11" ht="14.25" customHeight="1">
      <c r="A35" s="1"/>
      <c r="B35" s="24"/>
      <c r="C35" s="24"/>
      <c r="D35" s="20"/>
      <c r="E35" s="30"/>
      <c r="F35" s="20"/>
      <c r="G35" s="20"/>
      <c r="H35" s="20"/>
      <c r="I35" s="37"/>
      <c r="J35" s="24"/>
      <c r="K35" s="1"/>
    </row>
    <row r="36" spans="1:11" ht="14.25" customHeight="1">
      <c r="A36" s="1"/>
      <c r="B36" s="24"/>
      <c r="C36" s="24"/>
      <c r="D36" s="24"/>
      <c r="E36" s="20"/>
      <c r="F36" s="20"/>
      <c r="G36" s="20"/>
      <c r="H36" s="20"/>
      <c r="I36" s="22"/>
      <c r="J36" s="24"/>
      <c r="K36" s="1"/>
    </row>
    <row r="37" spans="1:11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0.75" customHeight="1">
      <c r="A40" s="1"/>
      <c r="B40" s="11"/>
      <c r="C40" s="11"/>
      <c r="D40" s="11"/>
      <c r="E40" s="11"/>
      <c r="F40" s="11"/>
      <c r="G40" s="11"/>
      <c r="H40" s="11"/>
      <c r="I40" s="11"/>
      <c r="J40" s="11"/>
      <c r="K40" s="1"/>
    </row>
    <row r="41" spans="1:11" ht="14.25" customHeight="1">
      <c r="A41" s="1"/>
      <c r="B41" s="44" t="s">
        <v>7</v>
      </c>
      <c r="C41" s="45"/>
      <c r="D41" s="45"/>
      <c r="E41" s="45"/>
      <c r="F41" s="45"/>
      <c r="G41" s="45"/>
      <c r="H41" s="45"/>
      <c r="I41" s="45"/>
      <c r="J41" s="45"/>
      <c r="K41" s="1"/>
    </row>
    <row r="42" spans="1:11" ht="14.25" customHeight="1">
      <c r="A42" s="1"/>
      <c r="B42" s="44" t="s">
        <v>8</v>
      </c>
      <c r="C42" s="45"/>
      <c r="D42" s="45"/>
      <c r="E42" s="45"/>
      <c r="F42" s="45"/>
      <c r="G42" s="45"/>
      <c r="H42" s="45"/>
      <c r="I42" s="45"/>
      <c r="J42" s="45"/>
      <c r="K42" s="1"/>
    </row>
    <row r="43" spans="1:11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/>
  </sheetData>
  <mergeCells count="3">
    <mergeCell ref="B10:J10"/>
    <mergeCell ref="B41:J41"/>
    <mergeCell ref="B42:J42"/>
  </mergeCells>
  <pageMargins left="0.7" right="0.7" top="0.75" bottom="0.75" header="0.3" footer="0.3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FA934-0811-42DB-B13F-8FF01641EB01}">
  <dimension ref="A1:K122"/>
  <sheetViews>
    <sheetView zoomScaleNormal="100" workbookViewId="0">
      <selection activeCell="B11" sqref="B11"/>
    </sheetView>
  </sheetViews>
  <sheetFormatPr baseColWidth="10" defaultColWidth="14" defaultRowHeight="15"/>
  <cols>
    <col min="1" max="1" width="10.7109375" customWidth="1"/>
    <col min="2" max="2" width="1.7109375" customWidth="1"/>
    <col min="3" max="3" width="15.7109375" customWidth="1"/>
    <col min="4" max="4" width="11.42578125" customWidth="1"/>
    <col min="5" max="5" width="27.570312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323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/>
      <c r="D15" s="20"/>
      <c r="E15" s="20"/>
      <c r="F15" s="21"/>
      <c r="G15" s="21"/>
      <c r="H15" s="21"/>
      <c r="I15" s="22"/>
      <c r="J15" s="23"/>
      <c r="K15" s="5"/>
    </row>
    <row r="16" spans="1:11" ht="14.25" customHeight="1">
      <c r="A16" s="10"/>
      <c r="B16" s="18"/>
      <c r="C16" s="19"/>
      <c r="D16" s="39"/>
      <c r="E16" s="20"/>
      <c r="F16" s="21"/>
      <c r="G16" s="21"/>
      <c r="H16" s="21"/>
      <c r="I16" s="22"/>
      <c r="J16" s="23"/>
      <c r="K16" s="5"/>
    </row>
    <row r="17" spans="1:11" ht="14.25" customHeight="1">
      <c r="A17" s="10"/>
      <c r="B17" s="18"/>
      <c r="C17" s="19">
        <v>44838</v>
      </c>
      <c r="D17" s="39" t="s">
        <v>299</v>
      </c>
      <c r="E17" s="20"/>
      <c r="F17" s="21" t="s">
        <v>302</v>
      </c>
      <c r="G17" s="21"/>
      <c r="H17" s="21"/>
      <c r="I17" s="22">
        <v>17970.400000000001</v>
      </c>
      <c r="J17" s="23"/>
      <c r="K17" s="5"/>
    </row>
    <row r="18" spans="1:11" ht="14.25" customHeight="1">
      <c r="A18" s="10"/>
      <c r="B18" s="18"/>
      <c r="C18" s="19">
        <v>44841</v>
      </c>
      <c r="D18" s="39" t="s">
        <v>240</v>
      </c>
      <c r="E18" s="20"/>
      <c r="F18" s="21" t="s">
        <v>303</v>
      </c>
      <c r="G18" s="21"/>
      <c r="H18" s="21"/>
      <c r="I18" s="22">
        <v>2700</v>
      </c>
      <c r="J18" s="23"/>
      <c r="K18" s="5"/>
    </row>
    <row r="19" spans="1:11" ht="14.25" customHeight="1">
      <c r="A19" s="10"/>
      <c r="B19" s="18"/>
      <c r="C19" s="19">
        <v>44848</v>
      </c>
      <c r="D19" s="39" t="s">
        <v>213</v>
      </c>
      <c r="E19" s="20"/>
      <c r="F19" s="21" t="s">
        <v>304</v>
      </c>
      <c r="G19" s="21"/>
      <c r="H19" s="21"/>
      <c r="I19" s="22">
        <v>4689.93</v>
      </c>
      <c r="J19" s="23"/>
      <c r="K19" s="5"/>
    </row>
    <row r="20" spans="1:11" ht="14.25" customHeight="1">
      <c r="A20" s="10"/>
      <c r="B20" s="18"/>
      <c r="C20" s="19">
        <v>44848</v>
      </c>
      <c r="D20" s="39" t="s">
        <v>143</v>
      </c>
      <c r="E20" s="20"/>
      <c r="F20" s="21" t="s">
        <v>305</v>
      </c>
      <c r="G20" s="21"/>
      <c r="H20" s="21"/>
      <c r="I20" s="22">
        <v>7165.18</v>
      </c>
      <c r="J20" s="23"/>
      <c r="K20" s="5"/>
    </row>
    <row r="21" spans="1:11" ht="14.25" customHeight="1">
      <c r="A21" s="10"/>
      <c r="B21" s="18"/>
      <c r="C21" s="19">
        <v>44848</v>
      </c>
      <c r="D21" s="39" t="s">
        <v>31</v>
      </c>
      <c r="E21" s="20"/>
      <c r="F21" s="21" t="s">
        <v>306</v>
      </c>
      <c r="G21" s="21"/>
      <c r="H21" s="21"/>
      <c r="I21" s="22">
        <v>4299.1099999999997</v>
      </c>
      <c r="J21" s="23"/>
      <c r="K21" s="5"/>
    </row>
    <row r="22" spans="1:11" ht="14.25" customHeight="1">
      <c r="A22" s="10"/>
      <c r="B22" s="18"/>
      <c r="C22" s="19">
        <v>44848</v>
      </c>
      <c r="D22" s="39" t="s">
        <v>131</v>
      </c>
      <c r="E22" s="20"/>
      <c r="F22" s="21" t="s">
        <v>307</v>
      </c>
      <c r="G22" s="21"/>
      <c r="H22" s="21"/>
      <c r="I22" s="22">
        <v>3000</v>
      </c>
      <c r="J22" s="23"/>
      <c r="K22" s="5"/>
    </row>
    <row r="23" spans="1:11" ht="14.25" customHeight="1">
      <c r="A23" s="10"/>
      <c r="B23" s="18"/>
      <c r="C23" s="19">
        <v>44848</v>
      </c>
      <c r="D23" s="39" t="s">
        <v>13</v>
      </c>
      <c r="E23" s="20"/>
      <c r="F23" s="21" t="s">
        <v>130</v>
      </c>
      <c r="G23" s="21"/>
      <c r="H23" s="21"/>
      <c r="I23" s="22">
        <v>3311.1</v>
      </c>
      <c r="J23" s="23"/>
      <c r="K23" s="5"/>
    </row>
    <row r="24" spans="1:11" ht="14.25" customHeight="1">
      <c r="A24" s="10"/>
      <c r="B24" s="18"/>
      <c r="C24" s="19">
        <v>44858</v>
      </c>
      <c r="D24" s="39" t="s">
        <v>4</v>
      </c>
      <c r="E24" s="20"/>
      <c r="F24" s="21" t="s">
        <v>308</v>
      </c>
      <c r="G24" s="21"/>
      <c r="H24" s="21"/>
      <c r="I24" s="22">
        <v>354</v>
      </c>
      <c r="J24" s="23"/>
      <c r="K24" s="5"/>
    </row>
    <row r="25" spans="1:11" ht="14.25" customHeight="1">
      <c r="A25" s="10"/>
      <c r="B25" s="18"/>
      <c r="C25" s="19">
        <v>44858</v>
      </c>
      <c r="D25" s="39" t="s">
        <v>9</v>
      </c>
      <c r="E25" s="20"/>
      <c r="F25" s="21" t="s">
        <v>309</v>
      </c>
      <c r="G25" s="21"/>
      <c r="H25" s="21"/>
      <c r="I25" s="22">
        <v>1291.22</v>
      </c>
      <c r="J25" s="23"/>
      <c r="K25" s="5"/>
    </row>
    <row r="26" spans="1:11" ht="14.25" customHeight="1">
      <c r="A26" s="10"/>
      <c r="B26" s="18"/>
      <c r="C26" s="19">
        <v>44858</v>
      </c>
      <c r="D26" s="39" t="s">
        <v>299</v>
      </c>
      <c r="E26" s="20"/>
      <c r="F26" s="21" t="s">
        <v>310</v>
      </c>
      <c r="G26" s="21"/>
      <c r="H26" s="21"/>
      <c r="I26" s="22">
        <v>3343.75</v>
      </c>
      <c r="J26" s="23"/>
      <c r="K26" s="5"/>
    </row>
    <row r="27" spans="1:11" ht="14.25" customHeight="1">
      <c r="A27" s="10"/>
      <c r="B27" s="18"/>
      <c r="C27" s="19">
        <v>44858</v>
      </c>
      <c r="D27" s="39" t="s">
        <v>4</v>
      </c>
      <c r="E27" s="20"/>
      <c r="F27" s="21" t="s">
        <v>311</v>
      </c>
      <c r="G27" s="21"/>
      <c r="H27" s="21"/>
      <c r="I27" s="22">
        <v>55</v>
      </c>
      <c r="J27" s="23"/>
      <c r="K27" s="5"/>
    </row>
    <row r="28" spans="1:11" ht="14.25" customHeight="1">
      <c r="A28" s="10"/>
      <c r="B28" s="18"/>
      <c r="C28" s="19">
        <v>44858</v>
      </c>
      <c r="D28" s="39" t="s">
        <v>4</v>
      </c>
      <c r="E28" s="20"/>
      <c r="F28" s="21" t="s">
        <v>312</v>
      </c>
      <c r="G28" s="21"/>
      <c r="H28" s="21"/>
      <c r="I28" s="22">
        <v>199</v>
      </c>
      <c r="J28" s="23"/>
      <c r="K28" s="5"/>
    </row>
    <row r="29" spans="1:11" ht="14.25" customHeight="1">
      <c r="A29" s="10"/>
      <c r="B29" s="18"/>
      <c r="C29" s="19">
        <v>44859</v>
      </c>
      <c r="D29" s="39" t="s">
        <v>201</v>
      </c>
      <c r="E29" s="20"/>
      <c r="F29" s="21" t="s">
        <v>313</v>
      </c>
      <c r="G29" s="21"/>
      <c r="H29" s="21"/>
      <c r="I29" s="22">
        <f>10112.88+834.62+9032.08+491.56</f>
        <v>20471.140000000003</v>
      </c>
      <c r="J29" s="23"/>
      <c r="K29" s="5"/>
    </row>
    <row r="30" spans="1:11" ht="14.25" customHeight="1">
      <c r="A30" s="10"/>
      <c r="B30" s="18"/>
      <c r="C30" s="19">
        <v>44859</v>
      </c>
      <c r="D30" s="39" t="s">
        <v>299</v>
      </c>
      <c r="E30" s="20"/>
      <c r="F30" s="21" t="s">
        <v>314</v>
      </c>
      <c r="G30" s="21"/>
      <c r="H30" s="21"/>
      <c r="I30" s="22">
        <v>1680</v>
      </c>
      <c r="J30" s="23"/>
      <c r="K30" s="5"/>
    </row>
    <row r="31" spans="1:11" ht="14.25" customHeight="1">
      <c r="A31" s="10"/>
      <c r="B31" s="18"/>
      <c r="C31" s="19">
        <v>44860</v>
      </c>
      <c r="D31" s="39" t="s">
        <v>25</v>
      </c>
      <c r="E31" s="20"/>
      <c r="F31" s="21" t="s">
        <v>319</v>
      </c>
      <c r="G31" s="21"/>
      <c r="H31" s="21"/>
      <c r="I31" s="22">
        <v>1725</v>
      </c>
      <c r="J31" s="23"/>
      <c r="K31" s="5"/>
    </row>
    <row r="32" spans="1:11" ht="14.25" customHeight="1">
      <c r="A32" s="10"/>
      <c r="B32" s="18"/>
      <c r="C32" s="19">
        <v>44865</v>
      </c>
      <c r="D32" s="39" t="s">
        <v>12</v>
      </c>
      <c r="E32" s="20"/>
      <c r="F32" s="21" t="s">
        <v>315</v>
      </c>
      <c r="G32" s="21"/>
      <c r="H32" s="21"/>
      <c r="I32" s="22">
        <v>4500</v>
      </c>
      <c r="J32" s="23"/>
      <c r="K32" s="5"/>
    </row>
    <row r="33" spans="1:11" ht="14.25" customHeight="1">
      <c r="A33" s="10"/>
      <c r="B33" s="18"/>
      <c r="C33" s="19">
        <v>44865</v>
      </c>
      <c r="D33" s="39" t="s">
        <v>31</v>
      </c>
      <c r="E33" s="20"/>
      <c r="F33" s="21" t="s">
        <v>316</v>
      </c>
      <c r="G33" s="21"/>
      <c r="H33" s="21"/>
      <c r="I33" s="22">
        <v>4299.1099999999997</v>
      </c>
      <c r="J33" s="23"/>
      <c r="K33" s="5"/>
    </row>
    <row r="34" spans="1:11" ht="14.25" customHeight="1">
      <c r="A34" s="10"/>
      <c r="B34" s="18"/>
      <c r="C34" s="19">
        <v>44865</v>
      </c>
      <c r="D34" s="39" t="s">
        <v>131</v>
      </c>
      <c r="E34" s="20"/>
      <c r="F34" s="21" t="s">
        <v>317</v>
      </c>
      <c r="G34" s="21"/>
      <c r="H34" s="21"/>
      <c r="I34" s="22">
        <v>3000</v>
      </c>
      <c r="J34" s="23"/>
      <c r="K34" s="5"/>
    </row>
    <row r="35" spans="1:11" ht="14.25" customHeight="1">
      <c r="A35" s="10"/>
      <c r="B35" s="18"/>
      <c r="C35" s="19">
        <v>44865</v>
      </c>
      <c r="D35" s="39" t="s">
        <v>300</v>
      </c>
      <c r="E35" s="20"/>
      <c r="F35" s="21" t="s">
        <v>318</v>
      </c>
      <c r="G35" s="21"/>
      <c r="H35" s="21"/>
      <c r="I35" s="22">
        <v>2078.54</v>
      </c>
      <c r="J35" s="23"/>
      <c r="K35" s="5"/>
    </row>
    <row r="36" spans="1:11" ht="14.25" customHeight="1">
      <c r="A36" s="10"/>
      <c r="B36" s="18"/>
      <c r="C36" s="19">
        <v>44865</v>
      </c>
      <c r="D36" s="39" t="s">
        <v>301</v>
      </c>
      <c r="E36" s="20"/>
      <c r="F36" s="21" t="s">
        <v>318</v>
      </c>
      <c r="G36" s="21"/>
      <c r="H36" s="21"/>
      <c r="I36" s="22">
        <v>2192.29</v>
      </c>
      <c r="J36" s="23"/>
      <c r="K36" s="5"/>
    </row>
    <row r="37" spans="1:11" ht="14.25" customHeight="1">
      <c r="A37" s="10"/>
      <c r="B37" s="18"/>
      <c r="C37" s="19">
        <v>44865</v>
      </c>
      <c r="D37" s="39" t="s">
        <v>13</v>
      </c>
      <c r="E37" s="20"/>
      <c r="F37" s="21" t="s">
        <v>130</v>
      </c>
      <c r="G37" s="21"/>
      <c r="H37" s="21"/>
      <c r="I37" s="22">
        <v>3649.19</v>
      </c>
      <c r="J37" s="23"/>
      <c r="K37" s="5"/>
    </row>
    <row r="38" spans="1:11" ht="14.25" customHeight="1">
      <c r="A38" s="10"/>
      <c r="B38" s="18"/>
      <c r="C38" s="19">
        <v>44865</v>
      </c>
      <c r="D38" s="39" t="s">
        <v>320</v>
      </c>
      <c r="E38" s="20"/>
      <c r="F38" s="21" t="s">
        <v>321</v>
      </c>
      <c r="G38" s="21"/>
      <c r="H38" s="21"/>
      <c r="I38" s="22">
        <f>906.3+961.15+713.11+438.84</f>
        <v>3019.4</v>
      </c>
      <c r="J38" s="23"/>
      <c r="K38" s="5"/>
    </row>
    <row r="39" spans="1:11" ht="14.25" customHeight="1">
      <c r="A39" s="10"/>
      <c r="B39" s="18"/>
      <c r="C39" s="19">
        <v>44865</v>
      </c>
      <c r="D39" s="39" t="s">
        <v>201</v>
      </c>
      <c r="E39" s="20"/>
      <c r="F39" s="21" t="s">
        <v>322</v>
      </c>
      <c r="G39" s="21"/>
      <c r="H39" s="21"/>
      <c r="I39" s="22">
        <f>1078.62+16973.51</f>
        <v>18052.129999999997</v>
      </c>
      <c r="J39" s="23"/>
      <c r="K39" s="5"/>
    </row>
    <row r="40" spans="1:11" ht="14.25" customHeight="1">
      <c r="A40" s="10"/>
      <c r="B40" s="18"/>
      <c r="C40" s="19">
        <v>44865</v>
      </c>
      <c r="D40" s="39" t="s">
        <v>320</v>
      </c>
      <c r="E40" s="20"/>
      <c r="F40" s="21" t="s">
        <v>321</v>
      </c>
      <c r="G40" s="21"/>
      <c r="H40" s="21"/>
      <c r="I40" s="22">
        <f>946.05+946.05+2509.02-125.45+1000.9+1275.18+3002.7-150.13+946.05</f>
        <v>10350.370000000001</v>
      </c>
      <c r="J40" s="23"/>
      <c r="K40" s="5"/>
    </row>
    <row r="41" spans="1:11" ht="14.25" customHeight="1">
      <c r="A41" s="10"/>
      <c r="B41" s="18"/>
      <c r="C41" s="19"/>
      <c r="D41" s="20"/>
      <c r="E41" s="20"/>
      <c r="F41" s="21"/>
      <c r="G41" s="21"/>
      <c r="H41" s="21"/>
      <c r="I41" s="22"/>
      <c r="J41" s="23"/>
      <c r="K41" s="5"/>
    </row>
    <row r="42" spans="1:11" ht="14.25" customHeight="1">
      <c r="A42" s="10"/>
      <c r="B42" s="18"/>
      <c r="C42" s="19"/>
      <c r="D42" s="20"/>
      <c r="E42" s="20"/>
      <c r="F42" s="21"/>
      <c r="G42" s="21"/>
      <c r="H42" s="21"/>
      <c r="I42" s="22"/>
      <c r="J42" s="23"/>
      <c r="K42" s="5"/>
    </row>
    <row r="43" spans="1:11" ht="14.25" customHeight="1">
      <c r="A43" s="10"/>
      <c r="B43" s="18"/>
      <c r="C43" s="19"/>
      <c r="D43" s="20"/>
      <c r="E43" s="20"/>
      <c r="F43" s="21"/>
      <c r="G43" s="21"/>
      <c r="H43" s="21"/>
      <c r="I43" s="22"/>
      <c r="J43" s="23"/>
      <c r="K43" s="5"/>
    </row>
    <row r="44" spans="1:11" ht="14.25" customHeight="1">
      <c r="A44" s="10"/>
      <c r="B44" s="18"/>
      <c r="C44" s="19"/>
      <c r="D44" s="20"/>
      <c r="E44" s="20"/>
      <c r="F44" s="21"/>
      <c r="G44" s="21"/>
      <c r="H44" s="21"/>
      <c r="I44" s="22"/>
      <c r="J44" s="23"/>
      <c r="K44" s="5"/>
    </row>
    <row r="45" spans="1:11" ht="14.25" customHeight="1">
      <c r="A45" s="10"/>
      <c r="B45" s="18"/>
      <c r="C45" s="19"/>
      <c r="D45" s="20"/>
      <c r="E45" s="20"/>
      <c r="F45" s="21"/>
      <c r="G45" s="21"/>
      <c r="H45" s="21"/>
      <c r="I45" s="22"/>
      <c r="J45" s="23"/>
      <c r="K45" s="5"/>
    </row>
    <row r="46" spans="1:11" ht="14.25" customHeight="1">
      <c r="A46" s="10"/>
      <c r="B46" s="18"/>
      <c r="C46" s="19"/>
      <c r="D46" s="20"/>
      <c r="E46" s="20"/>
      <c r="F46" s="21"/>
      <c r="G46" s="21"/>
      <c r="H46" s="21"/>
      <c r="I46" s="22"/>
      <c r="J46" s="23"/>
      <c r="K46" s="5"/>
    </row>
    <row r="47" spans="1:11" ht="14.25" customHeight="1">
      <c r="A47" s="10"/>
      <c r="B47" s="18"/>
      <c r="C47" s="19"/>
      <c r="D47" s="20"/>
      <c r="E47" s="20"/>
      <c r="F47" s="21"/>
      <c r="G47" s="21"/>
      <c r="H47" s="21"/>
      <c r="I47" s="22"/>
      <c r="J47" s="23"/>
      <c r="K47" s="5"/>
    </row>
    <row r="48" spans="1:11" ht="14.25" customHeight="1">
      <c r="A48" s="10"/>
      <c r="B48" s="18"/>
      <c r="C48" s="19"/>
      <c r="D48" s="20"/>
      <c r="E48" s="20"/>
      <c r="F48" s="21"/>
      <c r="G48" s="21"/>
      <c r="H48" s="21"/>
      <c r="I48" s="22"/>
      <c r="J48" s="23"/>
      <c r="K48" s="5"/>
    </row>
    <row r="49" spans="1:11" ht="14.25" customHeight="1">
      <c r="A49" s="10"/>
      <c r="B49" s="18"/>
      <c r="C49" s="19"/>
      <c r="D49" s="20"/>
      <c r="E49" s="20"/>
      <c r="F49" s="21"/>
      <c r="G49" s="21"/>
      <c r="H49" s="21"/>
      <c r="I49" s="22"/>
      <c r="J49" s="23"/>
      <c r="K49" s="5"/>
    </row>
    <row r="50" spans="1:11" ht="14.25" customHeight="1">
      <c r="A50" s="10"/>
      <c r="B50" s="18"/>
      <c r="C50" s="19"/>
      <c r="D50" s="20"/>
      <c r="E50" s="20"/>
      <c r="F50" s="21"/>
      <c r="G50" s="21"/>
      <c r="H50" s="21"/>
      <c r="I50" s="22"/>
      <c r="J50" s="23"/>
      <c r="K50" s="5"/>
    </row>
    <row r="51" spans="1:11" ht="14.25" customHeight="1">
      <c r="A51" s="10"/>
      <c r="B51" s="18"/>
      <c r="C51" s="19"/>
      <c r="D51" s="20"/>
      <c r="E51" s="20"/>
      <c r="F51" s="21"/>
      <c r="G51" s="21"/>
      <c r="H51" s="21"/>
      <c r="I51" s="22"/>
      <c r="J51" s="23"/>
      <c r="K51" s="5"/>
    </row>
    <row r="52" spans="1:11" ht="14.25" customHeight="1">
      <c r="A52" s="10"/>
      <c r="B52" s="18"/>
      <c r="C52" s="19"/>
      <c r="D52" s="20"/>
      <c r="E52" s="20"/>
      <c r="F52" s="21"/>
      <c r="G52" s="21"/>
      <c r="H52" s="21"/>
      <c r="I52" s="22"/>
      <c r="J52" s="23"/>
      <c r="K52" s="5"/>
    </row>
    <row r="53" spans="1:11" ht="14.25" customHeight="1">
      <c r="A53" s="10"/>
      <c r="B53" s="18"/>
      <c r="C53" s="19"/>
      <c r="D53" s="20"/>
      <c r="E53" s="20"/>
      <c r="F53" s="21"/>
      <c r="G53" s="21"/>
      <c r="H53" s="21"/>
      <c r="I53" s="22"/>
      <c r="J53" s="23"/>
      <c r="K53" s="5"/>
    </row>
    <row r="54" spans="1:11" ht="14.25" customHeight="1">
      <c r="A54" s="10"/>
      <c r="B54" s="18"/>
      <c r="C54" s="19"/>
      <c r="D54" s="20"/>
      <c r="E54" s="20"/>
      <c r="F54" s="21"/>
      <c r="G54" s="21"/>
      <c r="H54" s="21"/>
      <c r="I54" s="22"/>
      <c r="J54" s="23"/>
      <c r="K54" s="5"/>
    </row>
    <row r="55" spans="1:11" ht="14.25" customHeight="1">
      <c r="A55" s="10"/>
      <c r="B55" s="18"/>
      <c r="C55" s="19"/>
      <c r="D55" s="20"/>
      <c r="E55" s="20"/>
      <c r="F55" s="21"/>
      <c r="G55" s="21"/>
      <c r="H55" s="21"/>
      <c r="I55" s="22"/>
      <c r="J55" s="23"/>
      <c r="K55" s="5"/>
    </row>
    <row r="56" spans="1:11" ht="14.25" customHeight="1">
      <c r="A56" s="10"/>
      <c r="B56" s="25"/>
      <c r="C56" s="26"/>
      <c r="D56" s="27"/>
      <c r="E56" s="27"/>
      <c r="F56" s="27"/>
      <c r="G56" s="27"/>
      <c r="H56" s="27"/>
      <c r="I56" s="28"/>
      <c r="J56" s="29"/>
      <c r="K56" s="5"/>
    </row>
    <row r="57" spans="1:11" ht="14.25" customHeight="1">
      <c r="A57" s="10"/>
      <c r="B57" s="18"/>
      <c r="C57" s="24"/>
      <c r="D57" s="20"/>
      <c r="E57" s="30" t="s">
        <v>6</v>
      </c>
      <c r="F57" s="20"/>
      <c r="G57" s="20"/>
      <c r="H57" s="20"/>
      <c r="I57" s="31">
        <f>SUM(I13:I55)</f>
        <v>123395.85999999999</v>
      </c>
      <c r="J57" s="23"/>
      <c r="K57" s="5"/>
    </row>
    <row r="58" spans="1:11" ht="14.25" customHeight="1">
      <c r="A58" s="10"/>
      <c r="B58" s="32"/>
      <c r="C58" s="33"/>
      <c r="D58" s="33"/>
      <c r="E58" s="34"/>
      <c r="F58" s="34"/>
      <c r="G58" s="34"/>
      <c r="H58" s="34"/>
      <c r="I58" s="35"/>
      <c r="J58" s="36"/>
      <c r="K58" s="5"/>
    </row>
    <row r="59" spans="1:11" ht="14.25" customHeight="1">
      <c r="A59" s="1"/>
      <c r="B59" s="24"/>
      <c r="C59" s="24"/>
      <c r="D59" s="24"/>
      <c r="E59" s="20"/>
      <c r="F59" s="20"/>
      <c r="G59" s="20"/>
      <c r="H59" s="20"/>
      <c r="I59" s="22"/>
      <c r="J59" s="24"/>
      <c r="K59" s="1"/>
    </row>
    <row r="60" spans="1:11" ht="14.25" customHeight="1">
      <c r="A60" s="1"/>
      <c r="B60" s="24"/>
      <c r="C60" s="19"/>
      <c r="D60" s="20"/>
      <c r="E60" s="20"/>
      <c r="F60" s="21"/>
      <c r="G60" s="21"/>
      <c r="H60" s="21"/>
      <c r="I60" s="22"/>
      <c r="J60" s="24"/>
      <c r="K60" s="1"/>
    </row>
    <row r="61" spans="1:11" ht="14.25" customHeight="1">
      <c r="A61" s="1"/>
      <c r="B61" s="24"/>
      <c r="C61" s="19"/>
      <c r="D61" s="20"/>
      <c r="E61" s="20"/>
      <c r="F61" s="21"/>
      <c r="G61" s="21"/>
      <c r="H61" s="21"/>
      <c r="I61" s="22"/>
      <c r="J61" s="24"/>
      <c r="K61" s="1"/>
    </row>
    <row r="62" spans="1:11" ht="14.25" customHeight="1">
      <c r="A62" s="1"/>
      <c r="B62" s="24"/>
      <c r="C62" s="24"/>
      <c r="D62" s="20"/>
      <c r="E62" s="20"/>
      <c r="F62" s="20"/>
      <c r="G62" s="20"/>
      <c r="H62" s="20"/>
      <c r="I62" s="22"/>
      <c r="J62" s="24"/>
      <c r="K62" s="1"/>
    </row>
    <row r="63" spans="1:11" ht="14.25" customHeight="1">
      <c r="A63" s="1"/>
      <c r="B63" s="24"/>
      <c r="C63" s="24"/>
      <c r="D63" s="20"/>
      <c r="E63" s="20"/>
      <c r="F63" s="20"/>
      <c r="G63" s="20"/>
      <c r="H63" s="20"/>
      <c r="I63" s="22"/>
      <c r="J63" s="24"/>
      <c r="K63" s="1"/>
    </row>
    <row r="64" spans="1:11" ht="14.25" customHeight="1">
      <c r="A64" s="1"/>
      <c r="B64" s="24"/>
      <c r="C64" s="24"/>
      <c r="D64" s="20"/>
      <c r="E64" s="30"/>
      <c r="F64" s="20"/>
      <c r="G64" s="20"/>
      <c r="H64" s="20"/>
      <c r="I64" s="37"/>
      <c r="J64" s="24"/>
      <c r="K64" s="1"/>
    </row>
    <row r="65" spans="1:11" ht="14.25" customHeight="1">
      <c r="A65" s="1"/>
      <c r="B65" s="24"/>
      <c r="C65" s="24"/>
      <c r="D65" s="24"/>
      <c r="E65" s="20"/>
      <c r="F65" s="20"/>
      <c r="G65" s="20"/>
      <c r="H65" s="20"/>
      <c r="I65" s="22"/>
      <c r="J65" s="24"/>
      <c r="K65" s="1"/>
    </row>
    <row r="66" spans="1:1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0.75" customHeight="1">
      <c r="A69" s="1"/>
      <c r="B69" s="11"/>
      <c r="C69" s="11"/>
      <c r="D69" s="11"/>
      <c r="E69" s="11"/>
      <c r="F69" s="11"/>
      <c r="G69" s="11"/>
      <c r="H69" s="11"/>
      <c r="I69" s="11"/>
      <c r="J69" s="11"/>
      <c r="K69" s="1"/>
    </row>
    <row r="70" spans="1:11" ht="14.25" customHeight="1">
      <c r="A70" s="1"/>
      <c r="B70" s="44" t="s">
        <v>7</v>
      </c>
      <c r="C70" s="45"/>
      <c r="D70" s="45"/>
      <c r="E70" s="45"/>
      <c r="F70" s="45"/>
      <c r="G70" s="45"/>
      <c r="H70" s="45"/>
      <c r="I70" s="45"/>
      <c r="J70" s="45"/>
      <c r="K70" s="1"/>
    </row>
    <row r="71" spans="1:11" ht="14.25" customHeight="1">
      <c r="A71" s="1"/>
      <c r="B71" s="44" t="s">
        <v>8</v>
      </c>
      <c r="C71" s="45"/>
      <c r="D71" s="45"/>
      <c r="E71" s="45"/>
      <c r="F71" s="45"/>
      <c r="G71" s="45"/>
      <c r="H71" s="45"/>
      <c r="I71" s="45"/>
      <c r="J71" s="45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customHeight="1"/>
  </sheetData>
  <mergeCells count="3">
    <mergeCell ref="B10:J10"/>
    <mergeCell ref="B70:J70"/>
    <mergeCell ref="B71:J71"/>
  </mergeCells>
  <pageMargins left="0.7" right="0.7" top="0.75" bottom="0.75" header="0.3" footer="0.3"/>
  <pageSetup scale="64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2B338-F2CA-4C92-9C87-6C2CED217D65}">
  <dimension ref="A1:K127"/>
  <sheetViews>
    <sheetView topLeftCell="A4" zoomScaleNormal="100" workbookViewId="0">
      <selection activeCell="I63" sqref="I63"/>
    </sheetView>
  </sheetViews>
  <sheetFormatPr baseColWidth="10" defaultColWidth="14" defaultRowHeight="15"/>
  <cols>
    <col min="1" max="1" width="10.7109375" customWidth="1"/>
    <col min="2" max="2" width="1.7109375" customWidth="1"/>
    <col min="3" max="3" width="15.7109375" customWidth="1"/>
    <col min="4" max="4" width="11.42578125" customWidth="1"/>
    <col min="5" max="5" width="27.570312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324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/>
      <c r="D15" s="20"/>
      <c r="E15" s="20"/>
      <c r="F15" s="21"/>
      <c r="G15" s="21"/>
      <c r="H15" s="21"/>
      <c r="I15" s="22"/>
      <c r="J15" s="23"/>
      <c r="K15" s="5"/>
    </row>
    <row r="16" spans="1:11" ht="14.25" customHeight="1">
      <c r="A16" s="10"/>
      <c r="B16" s="18"/>
      <c r="C16" s="19"/>
      <c r="D16" s="39"/>
      <c r="E16" s="20"/>
      <c r="F16" s="21"/>
      <c r="G16" s="21"/>
      <c r="H16" s="21"/>
      <c r="I16" s="22"/>
      <c r="J16" s="23"/>
      <c r="K16" s="5"/>
    </row>
    <row r="17" spans="1:11" ht="14.25" customHeight="1">
      <c r="A17" s="10"/>
      <c r="B17" s="18"/>
      <c r="C17" s="19">
        <v>44875</v>
      </c>
      <c r="D17" s="39" t="s">
        <v>326</v>
      </c>
      <c r="E17" s="20"/>
      <c r="F17" s="21" t="s">
        <v>332</v>
      </c>
      <c r="G17" s="21"/>
      <c r="H17" s="21"/>
      <c r="I17" s="22">
        <v>4700</v>
      </c>
      <c r="J17" s="23"/>
      <c r="K17" s="5"/>
    </row>
    <row r="18" spans="1:11" ht="14.25" customHeight="1">
      <c r="A18" s="10"/>
      <c r="B18" s="18"/>
      <c r="C18" s="19">
        <v>44876</v>
      </c>
      <c r="D18" s="39" t="s">
        <v>327</v>
      </c>
      <c r="E18" s="20"/>
      <c r="F18" s="21" t="s">
        <v>333</v>
      </c>
      <c r="G18" s="21"/>
      <c r="H18" s="21"/>
      <c r="I18" s="22">
        <v>1800</v>
      </c>
      <c r="J18" s="23"/>
      <c r="K18" s="5"/>
    </row>
    <row r="19" spans="1:11" ht="14.25" customHeight="1">
      <c r="A19" s="10"/>
      <c r="B19" s="18"/>
      <c r="C19" s="19">
        <v>44876</v>
      </c>
      <c r="D19" s="39" t="s">
        <v>328</v>
      </c>
      <c r="E19" s="20"/>
      <c r="F19" s="21" t="s">
        <v>334</v>
      </c>
      <c r="G19" s="21"/>
      <c r="H19" s="21"/>
      <c r="I19" s="22">
        <v>1176</v>
      </c>
      <c r="J19" s="23"/>
      <c r="K19" s="5"/>
    </row>
    <row r="20" spans="1:11" ht="14.25" customHeight="1">
      <c r="A20" s="10"/>
      <c r="B20" s="18"/>
      <c r="C20" s="19">
        <v>44877</v>
      </c>
      <c r="D20" s="39" t="s">
        <v>201</v>
      </c>
      <c r="E20" s="20"/>
      <c r="F20" s="21" t="s">
        <v>349</v>
      </c>
      <c r="G20" s="21"/>
      <c r="H20" s="21"/>
      <c r="I20" s="22">
        <v>18447.95</v>
      </c>
      <c r="J20" s="23"/>
      <c r="K20" s="5"/>
    </row>
    <row r="21" spans="1:11" ht="14.25" customHeight="1">
      <c r="A21" s="10"/>
      <c r="B21" s="18"/>
      <c r="C21" s="19">
        <v>44877</v>
      </c>
      <c r="D21" s="39" t="s">
        <v>13</v>
      </c>
      <c r="E21" s="20"/>
      <c r="F21" s="21" t="s">
        <v>130</v>
      </c>
      <c r="G21" s="21"/>
      <c r="H21" s="21"/>
      <c r="I21" s="22">
        <v>6381.1</v>
      </c>
      <c r="J21" s="23"/>
      <c r="K21" s="5"/>
    </row>
    <row r="22" spans="1:11" ht="14.25" customHeight="1">
      <c r="A22" s="10"/>
      <c r="B22" s="18"/>
      <c r="C22" s="19">
        <v>44879</v>
      </c>
      <c r="D22" s="39" t="s">
        <v>31</v>
      </c>
      <c r="E22" s="20"/>
      <c r="F22" s="21" t="s">
        <v>335</v>
      </c>
      <c r="G22" s="21"/>
      <c r="H22" s="21"/>
      <c r="I22" s="22">
        <v>4299.1099999999997</v>
      </c>
      <c r="J22" s="23"/>
      <c r="K22" s="5"/>
    </row>
    <row r="23" spans="1:11" ht="14.25" customHeight="1">
      <c r="A23" s="10"/>
      <c r="B23" s="18"/>
      <c r="C23" s="19">
        <v>44879</v>
      </c>
      <c r="D23" s="39" t="s">
        <v>131</v>
      </c>
      <c r="E23" s="20"/>
      <c r="F23" s="21" t="s">
        <v>336</v>
      </c>
      <c r="G23" s="21"/>
      <c r="H23" s="21"/>
      <c r="I23" s="22">
        <v>3000</v>
      </c>
      <c r="J23" s="23"/>
      <c r="K23" s="5"/>
    </row>
    <row r="24" spans="1:11" ht="14.25" customHeight="1">
      <c r="A24" s="10"/>
      <c r="B24" s="18"/>
      <c r="C24" s="19">
        <v>44881</v>
      </c>
      <c r="D24" s="39" t="s">
        <v>213</v>
      </c>
      <c r="E24" s="20"/>
      <c r="F24" s="21" t="s">
        <v>337</v>
      </c>
      <c r="G24" s="21"/>
      <c r="H24" s="21"/>
      <c r="I24" s="22">
        <v>4689.93</v>
      </c>
      <c r="J24" s="23"/>
      <c r="K24" s="5"/>
    </row>
    <row r="25" spans="1:11" ht="14.25" customHeight="1">
      <c r="A25" s="10"/>
      <c r="B25" s="18"/>
      <c r="C25" s="19">
        <v>44881</v>
      </c>
      <c r="D25" s="39" t="s">
        <v>143</v>
      </c>
      <c r="E25" s="20"/>
      <c r="F25" s="21" t="s">
        <v>338</v>
      </c>
      <c r="G25" s="21"/>
      <c r="H25" s="21"/>
      <c r="I25" s="22">
        <v>7165.18</v>
      </c>
      <c r="J25" s="23"/>
      <c r="K25" s="5"/>
    </row>
    <row r="26" spans="1:11" ht="14.25" customHeight="1">
      <c r="A26" s="10"/>
      <c r="B26" s="18"/>
      <c r="C26" s="19">
        <v>44883</v>
      </c>
      <c r="D26" s="39" t="s">
        <v>4</v>
      </c>
      <c r="E26" s="20"/>
      <c r="F26" s="21" t="s">
        <v>339</v>
      </c>
      <c r="G26" s="21"/>
      <c r="H26" s="21"/>
      <c r="I26" s="22">
        <v>354</v>
      </c>
      <c r="J26" s="23"/>
      <c r="K26" s="5"/>
    </row>
    <row r="27" spans="1:11" ht="14.25" customHeight="1">
      <c r="A27" s="10"/>
      <c r="B27" s="18"/>
      <c r="C27" s="19">
        <v>44883</v>
      </c>
      <c r="D27" s="39" t="s">
        <v>4</v>
      </c>
      <c r="E27" s="20"/>
      <c r="F27" s="21" t="s">
        <v>340</v>
      </c>
      <c r="G27" s="21"/>
      <c r="H27" s="21"/>
      <c r="I27" s="22">
        <v>199</v>
      </c>
      <c r="J27" s="23"/>
      <c r="K27" s="5"/>
    </row>
    <row r="28" spans="1:11" ht="14.25" customHeight="1">
      <c r="A28" s="10"/>
      <c r="B28" s="18"/>
      <c r="C28" s="19">
        <v>44886</v>
      </c>
      <c r="D28" s="39" t="s">
        <v>9</v>
      </c>
      <c r="E28" s="20"/>
      <c r="F28" s="21" t="s">
        <v>341</v>
      </c>
      <c r="G28" s="21"/>
      <c r="H28" s="21"/>
      <c r="I28" s="22">
        <v>1563.92</v>
      </c>
      <c r="J28" s="23"/>
      <c r="K28" s="5"/>
    </row>
    <row r="29" spans="1:11" ht="14.25" customHeight="1">
      <c r="A29" s="10"/>
      <c r="B29" s="18"/>
      <c r="C29" s="19">
        <v>44886</v>
      </c>
      <c r="D29" s="39" t="s">
        <v>329</v>
      </c>
      <c r="E29" s="20"/>
      <c r="F29" s="21" t="s">
        <v>342</v>
      </c>
      <c r="G29" s="21"/>
      <c r="H29" s="21"/>
      <c r="I29" s="22">
        <v>500</v>
      </c>
      <c r="J29" s="23"/>
      <c r="K29" s="5"/>
    </row>
    <row r="30" spans="1:11" ht="14.25" customHeight="1">
      <c r="A30" s="10"/>
      <c r="B30" s="18"/>
      <c r="C30" s="19">
        <v>44886</v>
      </c>
      <c r="D30" s="39" t="s">
        <v>4</v>
      </c>
      <c r="E30" s="20"/>
      <c r="F30" s="21" t="s">
        <v>343</v>
      </c>
      <c r="G30" s="21"/>
      <c r="H30" s="21"/>
      <c r="I30" s="22">
        <v>55</v>
      </c>
      <c r="J30" s="23"/>
      <c r="K30" s="5"/>
    </row>
    <row r="31" spans="1:11" ht="14.25" customHeight="1">
      <c r="A31" s="10"/>
      <c r="B31" s="18"/>
      <c r="C31" s="19">
        <v>44886</v>
      </c>
      <c r="D31" s="39" t="s">
        <v>89</v>
      </c>
      <c r="E31" s="20"/>
      <c r="F31" s="21" t="s">
        <v>351</v>
      </c>
      <c r="G31" s="21"/>
      <c r="H31" s="21"/>
      <c r="I31" s="22">
        <v>15803.93</v>
      </c>
      <c r="J31" s="23"/>
      <c r="K31" s="5"/>
    </row>
    <row r="32" spans="1:11" ht="14.25" customHeight="1">
      <c r="A32" s="10"/>
      <c r="B32" s="18"/>
      <c r="C32" s="19">
        <v>44886</v>
      </c>
      <c r="D32" s="39" t="s">
        <v>201</v>
      </c>
      <c r="E32" s="20"/>
      <c r="F32" s="21" t="s">
        <v>352</v>
      </c>
      <c r="G32" s="21"/>
      <c r="H32" s="21"/>
      <c r="I32" s="22">
        <f>7831.34+425.77</f>
        <v>8257.11</v>
      </c>
      <c r="J32" s="23"/>
      <c r="K32" s="5"/>
    </row>
    <row r="33" spans="1:11" ht="14.25" customHeight="1">
      <c r="A33" s="10"/>
      <c r="B33" s="18"/>
      <c r="C33" s="19">
        <v>44886</v>
      </c>
      <c r="D33" s="39" t="s">
        <v>201</v>
      </c>
      <c r="E33" s="20"/>
      <c r="F33" s="21" t="s">
        <v>353</v>
      </c>
      <c r="G33" s="21"/>
      <c r="H33" s="21"/>
      <c r="I33" s="22">
        <v>28220.84</v>
      </c>
      <c r="J33" s="23"/>
      <c r="K33" s="5"/>
    </row>
    <row r="34" spans="1:11" ht="14.25" customHeight="1">
      <c r="A34" s="10"/>
      <c r="B34" s="18"/>
      <c r="C34" s="19">
        <v>44886</v>
      </c>
      <c r="D34" s="39" t="s">
        <v>350</v>
      </c>
      <c r="E34" s="20"/>
      <c r="F34" s="21" t="s">
        <v>354</v>
      </c>
      <c r="G34" s="21"/>
      <c r="H34" s="21"/>
      <c r="I34" s="22">
        <v>4052.45</v>
      </c>
      <c r="J34" s="23"/>
      <c r="K34" s="5"/>
    </row>
    <row r="35" spans="1:11" ht="14.25" customHeight="1">
      <c r="A35" s="10"/>
      <c r="B35" s="18"/>
      <c r="C35" s="19">
        <v>44888</v>
      </c>
      <c r="D35" s="39" t="s">
        <v>201</v>
      </c>
      <c r="E35" s="20"/>
      <c r="F35" s="21" t="s">
        <v>355</v>
      </c>
      <c r="G35" s="21"/>
      <c r="H35" s="21"/>
      <c r="I35" s="22">
        <f>1614+505.08+9256.1</f>
        <v>11375.18</v>
      </c>
      <c r="J35" s="23"/>
      <c r="K35" s="5"/>
    </row>
    <row r="36" spans="1:11" ht="14.25" customHeight="1">
      <c r="A36" s="10"/>
      <c r="B36" s="18"/>
      <c r="C36" s="19" t="s">
        <v>325</v>
      </c>
      <c r="D36" s="39" t="s">
        <v>330</v>
      </c>
      <c r="E36" s="20"/>
      <c r="F36" s="21" t="s">
        <v>344</v>
      </c>
      <c r="G36" s="21"/>
      <c r="H36" s="21"/>
      <c r="I36" s="22">
        <f>10915-487.28</f>
        <v>10427.719999999999</v>
      </c>
      <c r="J36" s="23"/>
      <c r="K36" s="5"/>
    </row>
    <row r="37" spans="1:11" ht="14.25" customHeight="1">
      <c r="A37" s="10"/>
      <c r="B37" s="18"/>
      <c r="C37" s="19" t="s">
        <v>325</v>
      </c>
      <c r="D37" s="39" t="s">
        <v>331</v>
      </c>
      <c r="E37" s="20"/>
      <c r="F37" s="21" t="s">
        <v>345</v>
      </c>
      <c r="G37" s="21"/>
      <c r="H37" s="21"/>
      <c r="I37" s="22">
        <v>10560</v>
      </c>
      <c r="J37" s="23"/>
      <c r="K37" s="5"/>
    </row>
    <row r="38" spans="1:11" ht="14.25" customHeight="1">
      <c r="A38" s="10"/>
      <c r="B38" s="18"/>
      <c r="C38" s="19">
        <v>44894</v>
      </c>
      <c r="D38" s="39" t="s">
        <v>31</v>
      </c>
      <c r="E38" s="20"/>
      <c r="F38" s="21" t="s">
        <v>346</v>
      </c>
      <c r="G38" s="21"/>
      <c r="H38" s="21"/>
      <c r="I38" s="22">
        <v>4299.1099999999997</v>
      </c>
      <c r="J38" s="23"/>
      <c r="K38" s="5"/>
    </row>
    <row r="39" spans="1:11" ht="14.25" customHeight="1">
      <c r="A39" s="10"/>
      <c r="B39" s="18"/>
      <c r="C39" s="19">
        <v>44894</v>
      </c>
      <c r="D39" s="39" t="s">
        <v>131</v>
      </c>
      <c r="E39" s="20"/>
      <c r="F39" s="21" t="s">
        <v>347</v>
      </c>
      <c r="G39" s="21"/>
      <c r="H39" s="21"/>
      <c r="I39" s="22">
        <v>3000</v>
      </c>
      <c r="J39" s="23"/>
      <c r="K39" s="5"/>
    </row>
    <row r="40" spans="1:11" ht="14.25" customHeight="1">
      <c r="A40" s="10"/>
      <c r="B40" s="18"/>
      <c r="C40" s="19">
        <v>44894</v>
      </c>
      <c r="D40" s="39" t="s">
        <v>12</v>
      </c>
      <c r="E40" s="20"/>
      <c r="F40" s="21" t="s">
        <v>348</v>
      </c>
      <c r="G40" s="21"/>
      <c r="H40" s="21"/>
      <c r="I40" s="22">
        <v>4500</v>
      </c>
      <c r="J40" s="23"/>
      <c r="K40" s="5"/>
    </row>
    <row r="41" spans="1:11" ht="14.25" customHeight="1">
      <c r="A41" s="10"/>
      <c r="B41" s="18"/>
      <c r="C41" s="19">
        <v>44894</v>
      </c>
      <c r="D41" s="39" t="s">
        <v>13</v>
      </c>
      <c r="E41" s="20"/>
      <c r="F41" s="21" t="s">
        <v>130</v>
      </c>
      <c r="G41" s="21"/>
      <c r="H41" s="21"/>
      <c r="I41" s="22">
        <v>2454.1</v>
      </c>
      <c r="J41" s="23"/>
      <c r="K41" s="5"/>
    </row>
    <row r="42" spans="1:11" ht="14.25" customHeight="1">
      <c r="A42" s="10"/>
      <c r="B42" s="18"/>
      <c r="C42" s="19">
        <v>44895</v>
      </c>
      <c r="D42" s="39" t="s">
        <v>13</v>
      </c>
      <c r="E42" s="20"/>
      <c r="F42" s="21" t="s">
        <v>130</v>
      </c>
      <c r="G42" s="21"/>
      <c r="H42" s="21"/>
      <c r="I42" s="22">
        <v>1073.1300000000001</v>
      </c>
      <c r="J42" s="23"/>
      <c r="K42" s="5"/>
    </row>
    <row r="43" spans="1:11" ht="14.25" customHeight="1">
      <c r="A43" s="10"/>
      <c r="B43" s="18"/>
      <c r="C43" s="19"/>
      <c r="D43" s="39"/>
      <c r="E43" s="20"/>
      <c r="F43" s="21"/>
      <c r="G43" s="21"/>
      <c r="H43" s="21"/>
      <c r="I43" s="22"/>
      <c r="J43" s="23"/>
      <c r="K43" s="5"/>
    </row>
    <row r="44" spans="1:11" ht="14.25" customHeight="1">
      <c r="A44" s="10"/>
      <c r="B44" s="18"/>
      <c r="C44" s="19"/>
      <c r="D44" s="39"/>
      <c r="E44" s="20"/>
      <c r="F44" s="21"/>
      <c r="G44" s="21"/>
      <c r="H44" s="21"/>
      <c r="I44" s="22"/>
      <c r="J44" s="23"/>
      <c r="K44" s="5"/>
    </row>
    <row r="45" spans="1:11" ht="14.25" customHeight="1">
      <c r="A45" s="10"/>
      <c r="B45" s="18"/>
      <c r="C45" s="19"/>
      <c r="D45" s="39"/>
      <c r="E45" s="20"/>
      <c r="F45" s="21"/>
      <c r="G45" s="21"/>
      <c r="H45" s="21"/>
      <c r="I45" s="22"/>
      <c r="J45" s="23"/>
      <c r="K45" s="5"/>
    </row>
    <row r="46" spans="1:11" ht="14.25" customHeight="1">
      <c r="A46" s="10"/>
      <c r="B46" s="18"/>
      <c r="C46" s="19"/>
      <c r="D46" s="20"/>
      <c r="E46" s="20"/>
      <c r="F46" s="21"/>
      <c r="G46" s="21"/>
      <c r="H46" s="21"/>
      <c r="I46" s="22"/>
      <c r="J46" s="23"/>
      <c r="K46" s="5"/>
    </row>
    <row r="47" spans="1:11" ht="14.25" customHeight="1">
      <c r="A47" s="10"/>
      <c r="B47" s="18"/>
      <c r="C47" s="19"/>
      <c r="D47" s="20"/>
      <c r="E47" s="20"/>
      <c r="F47" s="21"/>
      <c r="G47" s="21"/>
      <c r="H47" s="21"/>
      <c r="I47" s="22"/>
      <c r="J47" s="23"/>
      <c r="K47" s="5"/>
    </row>
    <row r="48" spans="1:11" ht="14.25" customHeight="1">
      <c r="A48" s="10"/>
      <c r="B48" s="18"/>
      <c r="C48" s="19"/>
      <c r="D48" s="20"/>
      <c r="E48" s="20"/>
      <c r="F48" s="21"/>
      <c r="G48" s="21"/>
      <c r="H48" s="21"/>
      <c r="I48" s="22"/>
      <c r="J48" s="23"/>
      <c r="K48" s="5"/>
    </row>
    <row r="49" spans="1:11" ht="14.25" customHeight="1">
      <c r="A49" s="10"/>
      <c r="B49" s="18"/>
      <c r="C49" s="19"/>
      <c r="D49" s="20"/>
      <c r="E49" s="20"/>
      <c r="F49" s="21"/>
      <c r="G49" s="21"/>
      <c r="H49" s="21"/>
      <c r="I49" s="22"/>
      <c r="J49" s="23"/>
      <c r="K49" s="5"/>
    </row>
    <row r="50" spans="1:11" ht="14.25" customHeight="1">
      <c r="A50" s="10"/>
      <c r="B50" s="18"/>
      <c r="C50" s="19"/>
      <c r="D50" s="20"/>
      <c r="E50" s="20"/>
      <c r="F50" s="21"/>
      <c r="G50" s="21"/>
      <c r="H50" s="21"/>
      <c r="I50" s="22"/>
      <c r="J50" s="23"/>
      <c r="K50" s="5"/>
    </row>
    <row r="51" spans="1:11" ht="14.25" customHeight="1">
      <c r="A51" s="10"/>
      <c r="B51" s="18"/>
      <c r="C51" s="19"/>
      <c r="D51" s="20"/>
      <c r="E51" s="20"/>
      <c r="F51" s="21"/>
      <c r="G51" s="21"/>
      <c r="H51" s="21"/>
      <c r="I51" s="22"/>
      <c r="J51" s="23"/>
      <c r="K51" s="5"/>
    </row>
    <row r="52" spans="1:11" ht="14.25" customHeight="1">
      <c r="A52" s="10"/>
      <c r="B52" s="18"/>
      <c r="C52" s="19"/>
      <c r="D52" s="20"/>
      <c r="E52" s="20"/>
      <c r="F52" s="21"/>
      <c r="G52" s="21"/>
      <c r="H52" s="21"/>
      <c r="I52" s="22"/>
      <c r="J52" s="23"/>
      <c r="K52" s="5"/>
    </row>
    <row r="53" spans="1:11" ht="14.25" customHeight="1">
      <c r="A53" s="10"/>
      <c r="B53" s="18"/>
      <c r="C53" s="19"/>
      <c r="D53" s="20"/>
      <c r="E53" s="20"/>
      <c r="F53" s="21"/>
      <c r="G53" s="21"/>
      <c r="H53" s="21"/>
      <c r="I53" s="22"/>
      <c r="J53" s="23"/>
      <c r="K53" s="5"/>
    </row>
    <row r="54" spans="1:11" ht="14.25" customHeight="1">
      <c r="A54" s="10"/>
      <c r="B54" s="18"/>
      <c r="C54" s="19"/>
      <c r="D54" s="20"/>
      <c r="E54" s="20"/>
      <c r="F54" s="21"/>
      <c r="G54" s="21"/>
      <c r="H54" s="21"/>
      <c r="I54" s="22"/>
      <c r="J54" s="23"/>
      <c r="K54" s="5"/>
    </row>
    <row r="55" spans="1:11" ht="14.25" customHeight="1">
      <c r="A55" s="10"/>
      <c r="B55" s="18"/>
      <c r="C55" s="19"/>
      <c r="D55" s="20"/>
      <c r="E55" s="20"/>
      <c r="F55" s="21"/>
      <c r="G55" s="21"/>
      <c r="H55" s="21"/>
      <c r="I55" s="22"/>
      <c r="J55" s="23"/>
      <c r="K55" s="5"/>
    </row>
    <row r="56" spans="1:11" ht="14.25" customHeight="1">
      <c r="A56" s="10"/>
      <c r="B56" s="18"/>
      <c r="C56" s="19"/>
      <c r="D56" s="20"/>
      <c r="E56" s="20"/>
      <c r="F56" s="21"/>
      <c r="G56" s="21"/>
      <c r="H56" s="21"/>
      <c r="I56" s="22"/>
      <c r="J56" s="23"/>
      <c r="K56" s="5"/>
    </row>
    <row r="57" spans="1:11" ht="14.25" customHeight="1">
      <c r="A57" s="10"/>
      <c r="B57" s="18"/>
      <c r="C57" s="19"/>
      <c r="D57" s="20"/>
      <c r="E57" s="20"/>
      <c r="F57" s="21"/>
      <c r="G57" s="21"/>
      <c r="H57" s="21"/>
      <c r="I57" s="22"/>
      <c r="J57" s="23"/>
      <c r="K57" s="5"/>
    </row>
    <row r="58" spans="1:11" ht="14.25" customHeight="1">
      <c r="A58" s="10"/>
      <c r="B58" s="18"/>
      <c r="C58" s="19"/>
      <c r="D58" s="20"/>
      <c r="E58" s="20"/>
      <c r="F58" s="21"/>
      <c r="G58" s="21"/>
      <c r="H58" s="21"/>
      <c r="I58" s="22"/>
      <c r="J58" s="23"/>
      <c r="K58" s="5"/>
    </row>
    <row r="59" spans="1:11" ht="14.25" customHeight="1">
      <c r="A59" s="10"/>
      <c r="B59" s="18"/>
      <c r="C59" s="19"/>
      <c r="D59" s="20"/>
      <c r="E59" s="20"/>
      <c r="F59" s="21"/>
      <c r="G59" s="21"/>
      <c r="H59" s="21"/>
      <c r="I59" s="22"/>
      <c r="J59" s="23"/>
      <c r="K59" s="5"/>
    </row>
    <row r="60" spans="1:11" ht="14.25" customHeight="1">
      <c r="A60" s="10"/>
      <c r="B60" s="18"/>
      <c r="C60" s="19"/>
      <c r="D60" s="20"/>
      <c r="E60" s="20"/>
      <c r="F60" s="21"/>
      <c r="G60" s="21"/>
      <c r="H60" s="21"/>
      <c r="I60" s="22"/>
      <c r="J60" s="23"/>
      <c r="K60" s="5"/>
    </row>
    <row r="61" spans="1:11" ht="14.25" customHeight="1">
      <c r="A61" s="10"/>
      <c r="B61" s="25"/>
      <c r="C61" s="26"/>
      <c r="D61" s="27"/>
      <c r="E61" s="27"/>
      <c r="F61" s="27"/>
      <c r="G61" s="27"/>
      <c r="H61" s="27"/>
      <c r="I61" s="28"/>
      <c r="J61" s="29"/>
      <c r="K61" s="5"/>
    </row>
    <row r="62" spans="1:11" ht="14.25" customHeight="1">
      <c r="A62" s="10"/>
      <c r="B62" s="18"/>
      <c r="C62" s="24"/>
      <c r="D62" s="20"/>
      <c r="E62" s="30" t="s">
        <v>6</v>
      </c>
      <c r="F62" s="20"/>
      <c r="G62" s="20"/>
      <c r="H62" s="20"/>
      <c r="I62" s="31">
        <f>SUM(I13:I60)</f>
        <v>158354.75999999998</v>
      </c>
      <c r="J62" s="23"/>
      <c r="K62" s="5"/>
    </row>
    <row r="63" spans="1:11" ht="14.25" customHeight="1">
      <c r="A63" s="10"/>
      <c r="B63" s="32"/>
      <c r="C63" s="33"/>
      <c r="D63" s="33"/>
      <c r="E63" s="34"/>
      <c r="F63" s="34"/>
      <c r="G63" s="34"/>
      <c r="H63" s="34"/>
      <c r="I63" s="35"/>
      <c r="J63" s="36"/>
      <c r="K63" s="5"/>
    </row>
    <row r="64" spans="1:11" ht="14.25" customHeight="1">
      <c r="A64" s="1"/>
      <c r="B64" s="24"/>
      <c r="C64" s="24"/>
      <c r="D64" s="24"/>
      <c r="E64" s="20"/>
      <c r="F64" s="20"/>
      <c r="G64" s="20"/>
      <c r="H64" s="20"/>
      <c r="I64" s="22"/>
      <c r="J64" s="24"/>
      <c r="K64" s="1"/>
    </row>
    <row r="65" spans="1:11" ht="14.25" customHeight="1">
      <c r="A65" s="1"/>
      <c r="B65" s="24"/>
      <c r="C65" s="19"/>
      <c r="D65" s="20"/>
      <c r="E65" s="20"/>
      <c r="F65" s="21"/>
      <c r="G65" s="21"/>
      <c r="H65" s="21"/>
      <c r="I65" s="22"/>
      <c r="J65" s="24"/>
      <c r="K65" s="1"/>
    </row>
    <row r="66" spans="1:11" ht="14.25" customHeight="1">
      <c r="A66" s="1"/>
      <c r="B66" s="24"/>
      <c r="C66" s="19"/>
      <c r="D66" s="20"/>
      <c r="E66" s="20"/>
      <c r="F66" s="21"/>
      <c r="G66" s="21"/>
      <c r="H66" s="21"/>
      <c r="I66" s="22"/>
      <c r="J66" s="24"/>
      <c r="K66" s="1"/>
    </row>
    <row r="67" spans="1:11" ht="14.25" customHeight="1">
      <c r="A67" s="1"/>
      <c r="B67" s="24"/>
      <c r="C67" s="24"/>
      <c r="D67" s="20"/>
      <c r="E67" s="20"/>
      <c r="F67" s="20"/>
      <c r="G67" s="20"/>
      <c r="H67" s="20"/>
      <c r="I67" s="22"/>
      <c r="J67" s="24"/>
      <c r="K67" s="1"/>
    </row>
    <row r="68" spans="1:11" ht="14.25" customHeight="1">
      <c r="A68" s="1"/>
      <c r="B68" s="24"/>
      <c r="C68" s="24"/>
      <c r="D68" s="20"/>
      <c r="E68" s="20"/>
      <c r="F68" s="20"/>
      <c r="G68" s="20"/>
      <c r="H68" s="20"/>
      <c r="I68" s="22"/>
      <c r="J68" s="24"/>
      <c r="K68" s="1"/>
    </row>
    <row r="69" spans="1:11" ht="14.25" customHeight="1">
      <c r="A69" s="1"/>
      <c r="B69" s="24"/>
      <c r="C69" s="24"/>
      <c r="D69" s="20"/>
      <c r="E69" s="30"/>
      <c r="F69" s="20"/>
      <c r="G69" s="20"/>
      <c r="H69" s="20"/>
      <c r="I69" s="37"/>
      <c r="J69" s="24"/>
      <c r="K69" s="1"/>
    </row>
    <row r="70" spans="1:11" ht="14.25" customHeight="1">
      <c r="A70" s="1"/>
      <c r="B70" s="24"/>
      <c r="C70" s="24"/>
      <c r="D70" s="24"/>
      <c r="E70" s="20"/>
      <c r="F70" s="20"/>
      <c r="G70" s="20"/>
      <c r="H70" s="20"/>
      <c r="I70" s="22"/>
      <c r="J70" s="24"/>
      <c r="K70" s="1"/>
    </row>
    <row r="71" spans="1:1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0.75" customHeight="1">
      <c r="A74" s="1"/>
      <c r="B74" s="11"/>
      <c r="C74" s="11"/>
      <c r="D74" s="11"/>
      <c r="E74" s="11"/>
      <c r="F74" s="11"/>
      <c r="G74" s="11"/>
      <c r="H74" s="11"/>
      <c r="I74" s="11"/>
      <c r="J74" s="11"/>
      <c r="K74" s="1"/>
    </row>
    <row r="75" spans="1:11" ht="14.25" customHeight="1">
      <c r="A75" s="1"/>
      <c r="B75" s="44" t="s">
        <v>7</v>
      </c>
      <c r="C75" s="45"/>
      <c r="D75" s="45"/>
      <c r="E75" s="45"/>
      <c r="F75" s="45"/>
      <c r="G75" s="45"/>
      <c r="H75" s="45"/>
      <c r="I75" s="45"/>
      <c r="J75" s="45"/>
      <c r="K75" s="1"/>
    </row>
    <row r="76" spans="1:11" ht="14.25" customHeight="1">
      <c r="A76" s="1"/>
      <c r="B76" s="44" t="s">
        <v>8</v>
      </c>
      <c r="C76" s="45"/>
      <c r="D76" s="45"/>
      <c r="E76" s="45"/>
      <c r="F76" s="45"/>
      <c r="G76" s="45"/>
      <c r="H76" s="45"/>
      <c r="I76" s="45"/>
      <c r="J76" s="45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.75" customHeight="1"/>
  </sheetData>
  <mergeCells count="3">
    <mergeCell ref="B10:J10"/>
    <mergeCell ref="B75:J75"/>
    <mergeCell ref="B76:J76"/>
  </mergeCells>
  <pageMargins left="0.7" right="0.7" top="0.75" bottom="0.75" header="0.3" footer="0.3"/>
  <pageSetup scale="64"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8C6A-B16B-4EE1-9C7C-CA31A01326F9}">
  <dimension ref="A1:K128"/>
  <sheetViews>
    <sheetView tabSelected="1" topLeftCell="A4" zoomScaleNormal="100" workbookViewId="0">
      <selection activeCell="B11" sqref="B11"/>
    </sheetView>
  </sheetViews>
  <sheetFormatPr baseColWidth="10" defaultColWidth="14" defaultRowHeight="15"/>
  <cols>
    <col min="1" max="1" width="10.7109375" customWidth="1"/>
    <col min="2" max="2" width="1.7109375" customWidth="1"/>
    <col min="3" max="3" width="15.7109375" customWidth="1"/>
    <col min="4" max="4" width="11.42578125" customWidth="1"/>
    <col min="5" max="5" width="27.570312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375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/>
      <c r="D15" s="20"/>
      <c r="E15" s="20"/>
      <c r="F15" s="21"/>
      <c r="G15" s="21"/>
      <c r="H15" s="21"/>
      <c r="I15" s="22"/>
      <c r="J15" s="23"/>
      <c r="K15" s="5"/>
    </row>
    <row r="16" spans="1:11" ht="14.25" customHeight="1">
      <c r="A16" s="10"/>
      <c r="B16" s="18"/>
      <c r="C16" s="19"/>
      <c r="D16" s="39"/>
      <c r="E16" s="20"/>
      <c r="F16" s="21"/>
      <c r="G16" s="21"/>
      <c r="H16" s="21"/>
      <c r="I16" s="22"/>
      <c r="J16" s="23"/>
      <c r="K16" s="5"/>
    </row>
    <row r="17" spans="1:11" ht="14.25" customHeight="1">
      <c r="A17" s="10"/>
      <c r="B17" s="18"/>
      <c r="C17" s="19">
        <v>44900</v>
      </c>
      <c r="D17" s="39" t="s">
        <v>143</v>
      </c>
      <c r="E17" s="20"/>
      <c r="F17" s="21" t="s">
        <v>358</v>
      </c>
      <c r="G17" s="21"/>
      <c r="H17" s="21"/>
      <c r="I17" s="22">
        <v>7165.18</v>
      </c>
      <c r="J17" s="23"/>
      <c r="K17" s="5"/>
    </row>
    <row r="18" spans="1:11" ht="14.25" customHeight="1">
      <c r="A18" s="10"/>
      <c r="B18" s="18"/>
      <c r="C18" s="19">
        <v>44900</v>
      </c>
      <c r="D18" s="39" t="s">
        <v>213</v>
      </c>
      <c r="E18" s="20"/>
      <c r="F18" s="21" t="s">
        <v>359</v>
      </c>
      <c r="G18" s="21"/>
      <c r="H18" s="21"/>
      <c r="I18" s="22">
        <v>4689.93</v>
      </c>
      <c r="J18" s="23"/>
      <c r="K18" s="5"/>
    </row>
    <row r="19" spans="1:11" ht="14.25" customHeight="1">
      <c r="A19" s="10"/>
      <c r="B19" s="18"/>
      <c r="C19" s="19">
        <v>44909</v>
      </c>
      <c r="D19" s="42" t="s">
        <v>320</v>
      </c>
      <c r="E19" s="20"/>
      <c r="F19" s="21" t="s">
        <v>321</v>
      </c>
      <c r="G19" s="21"/>
      <c r="H19" s="21"/>
      <c r="I19" s="22">
        <f>906.3+713.11+961.15+603.4</f>
        <v>3183.96</v>
      </c>
      <c r="J19" s="23"/>
      <c r="K19" s="5"/>
    </row>
    <row r="20" spans="1:11" ht="14.25" customHeight="1">
      <c r="A20" s="10"/>
      <c r="B20" s="18"/>
      <c r="C20" s="19">
        <v>44909</v>
      </c>
      <c r="D20" s="39" t="s">
        <v>31</v>
      </c>
      <c r="E20" s="20"/>
      <c r="F20" s="21" t="s">
        <v>360</v>
      </c>
      <c r="G20" s="21"/>
      <c r="H20" s="21"/>
      <c r="I20" s="22">
        <v>4299.1099999999997</v>
      </c>
      <c r="J20" s="23"/>
      <c r="K20" s="5"/>
    </row>
    <row r="21" spans="1:11" ht="14.25" customHeight="1">
      <c r="A21" s="10"/>
      <c r="B21" s="18"/>
      <c r="C21" s="19">
        <v>44909</v>
      </c>
      <c r="D21" s="39" t="s">
        <v>131</v>
      </c>
      <c r="E21" s="20"/>
      <c r="F21" s="21" t="s">
        <v>361</v>
      </c>
      <c r="G21" s="21"/>
      <c r="H21" s="21"/>
      <c r="I21" s="22">
        <v>3000</v>
      </c>
      <c r="J21" s="23"/>
      <c r="K21" s="5"/>
    </row>
    <row r="22" spans="1:11" ht="14.25" customHeight="1">
      <c r="A22" s="10"/>
      <c r="B22" s="18"/>
      <c r="C22" s="19">
        <v>44909</v>
      </c>
      <c r="D22" s="39" t="s">
        <v>12</v>
      </c>
      <c r="E22" s="20"/>
      <c r="F22" s="21" t="s">
        <v>362</v>
      </c>
      <c r="G22" s="21"/>
      <c r="H22" s="21"/>
      <c r="I22" s="22">
        <v>4500</v>
      </c>
      <c r="J22" s="23"/>
      <c r="K22" s="5"/>
    </row>
    <row r="23" spans="1:11" ht="14.25" customHeight="1">
      <c r="A23" s="10"/>
      <c r="B23" s="18"/>
      <c r="C23" s="19">
        <v>44909</v>
      </c>
      <c r="D23" s="39" t="s">
        <v>356</v>
      </c>
      <c r="E23" s="20"/>
      <c r="F23" s="21" t="s">
        <v>363</v>
      </c>
      <c r="G23" s="21"/>
      <c r="H23" s="21"/>
      <c r="I23" s="22">
        <v>14500</v>
      </c>
      <c r="J23" s="23"/>
      <c r="K23" s="5"/>
    </row>
    <row r="24" spans="1:11" ht="14.25" customHeight="1">
      <c r="A24" s="10"/>
      <c r="B24" s="18"/>
      <c r="C24" s="19">
        <v>44909</v>
      </c>
      <c r="D24" s="39" t="s">
        <v>350</v>
      </c>
      <c r="E24" s="20"/>
      <c r="F24" s="21" t="s">
        <v>364</v>
      </c>
      <c r="G24" s="21"/>
      <c r="H24" s="21"/>
      <c r="I24" s="22">
        <v>3357.41</v>
      </c>
      <c r="J24" s="23"/>
      <c r="K24" s="5"/>
    </row>
    <row r="25" spans="1:11" ht="14.25" customHeight="1">
      <c r="A25" s="10"/>
      <c r="B25" s="18"/>
      <c r="C25" s="19">
        <v>44909</v>
      </c>
      <c r="D25" s="39" t="s">
        <v>31</v>
      </c>
      <c r="E25" s="20"/>
      <c r="F25" s="21" t="s">
        <v>365</v>
      </c>
      <c r="G25" s="21"/>
      <c r="H25" s="21"/>
      <c r="I25" s="22">
        <v>4299.1099999999997</v>
      </c>
      <c r="J25" s="23"/>
      <c r="K25" s="5"/>
    </row>
    <row r="26" spans="1:11" ht="14.25" customHeight="1">
      <c r="A26" s="10"/>
      <c r="B26" s="18"/>
      <c r="C26" s="19">
        <v>44909</v>
      </c>
      <c r="D26" s="39" t="s">
        <v>131</v>
      </c>
      <c r="E26" s="20"/>
      <c r="F26" s="21" t="s">
        <v>366</v>
      </c>
      <c r="G26" s="21"/>
      <c r="H26" s="21"/>
      <c r="I26" s="22">
        <v>3000</v>
      </c>
      <c r="J26" s="23"/>
      <c r="K26" s="5"/>
    </row>
    <row r="27" spans="1:11" ht="14.25" customHeight="1">
      <c r="A27" s="10"/>
      <c r="B27" s="18"/>
      <c r="C27" s="19">
        <v>44909</v>
      </c>
      <c r="D27" s="39" t="s">
        <v>4</v>
      </c>
      <c r="E27" s="20"/>
      <c r="F27" s="21" t="s">
        <v>367</v>
      </c>
      <c r="G27" s="21"/>
      <c r="H27" s="21"/>
      <c r="I27" s="22">
        <v>354</v>
      </c>
      <c r="J27" s="23"/>
      <c r="K27" s="5"/>
    </row>
    <row r="28" spans="1:11" ht="14.25" customHeight="1">
      <c r="A28" s="10"/>
      <c r="B28" s="18"/>
      <c r="C28" s="19">
        <v>44909</v>
      </c>
      <c r="D28" s="39" t="s">
        <v>62</v>
      </c>
      <c r="E28" s="20"/>
      <c r="F28" s="21" t="s">
        <v>368</v>
      </c>
      <c r="G28" s="21"/>
      <c r="H28" s="21"/>
      <c r="I28" s="22">
        <v>22231.08</v>
      </c>
      <c r="J28" s="23"/>
      <c r="K28" s="5"/>
    </row>
    <row r="29" spans="1:11" ht="14.25" customHeight="1">
      <c r="A29" s="10"/>
      <c r="B29" s="18"/>
      <c r="C29" s="19">
        <v>44909</v>
      </c>
      <c r="D29" s="39" t="s">
        <v>4</v>
      </c>
      <c r="E29" s="20"/>
      <c r="F29" s="21" t="s">
        <v>369</v>
      </c>
      <c r="G29" s="21"/>
      <c r="H29" s="21"/>
      <c r="I29" s="22">
        <v>199</v>
      </c>
      <c r="J29" s="23"/>
      <c r="K29" s="5"/>
    </row>
    <row r="30" spans="1:11" ht="14.25" customHeight="1">
      <c r="A30" s="10"/>
      <c r="B30" s="18"/>
      <c r="C30" s="19">
        <v>44909</v>
      </c>
      <c r="D30" s="39" t="s">
        <v>9</v>
      </c>
      <c r="E30" s="20"/>
      <c r="F30" s="21" t="s">
        <v>370</v>
      </c>
      <c r="G30" s="21"/>
      <c r="H30" s="21"/>
      <c r="I30" s="22">
        <v>1340.96</v>
      </c>
      <c r="J30" s="23"/>
      <c r="K30" s="5"/>
    </row>
    <row r="31" spans="1:11" ht="14.25" customHeight="1">
      <c r="A31" s="10"/>
      <c r="B31" s="18"/>
      <c r="C31" s="19">
        <v>44911</v>
      </c>
      <c r="D31" s="39" t="s">
        <v>357</v>
      </c>
      <c r="E31" s="20"/>
      <c r="F31" s="21" t="s">
        <v>371</v>
      </c>
      <c r="G31" s="21"/>
      <c r="H31" s="21"/>
      <c r="I31" s="22">
        <v>2750</v>
      </c>
      <c r="J31" s="23"/>
      <c r="K31" s="5"/>
    </row>
    <row r="32" spans="1:11" ht="14.25" customHeight="1">
      <c r="A32" s="10"/>
      <c r="B32" s="18"/>
      <c r="C32" s="19">
        <v>44911</v>
      </c>
      <c r="D32" s="39" t="s">
        <v>4</v>
      </c>
      <c r="E32" s="20"/>
      <c r="F32" s="21" t="s">
        <v>372</v>
      </c>
      <c r="G32" s="21"/>
      <c r="H32" s="21"/>
      <c r="I32" s="22">
        <v>55</v>
      </c>
      <c r="J32" s="23"/>
      <c r="K32" s="5"/>
    </row>
    <row r="33" spans="1:11" ht="14.25" customHeight="1">
      <c r="A33" s="10"/>
      <c r="B33" s="18"/>
      <c r="C33" s="19">
        <v>44911</v>
      </c>
      <c r="D33" s="39" t="s">
        <v>13</v>
      </c>
      <c r="E33" s="20"/>
      <c r="F33" s="21" t="s">
        <v>130</v>
      </c>
      <c r="G33" s="21"/>
      <c r="H33" s="21"/>
      <c r="I33" s="22">
        <f>+'[2] LIQUIDACION 28 '!$S$54</f>
        <v>2784.0200000000004</v>
      </c>
      <c r="J33" s="23"/>
      <c r="K33" s="5"/>
    </row>
    <row r="34" spans="1:11" ht="14.25" customHeight="1">
      <c r="A34" s="10"/>
      <c r="B34" s="18"/>
      <c r="C34" s="19">
        <v>44911</v>
      </c>
      <c r="D34" s="39" t="s">
        <v>26</v>
      </c>
      <c r="E34" s="20"/>
      <c r="F34" s="21" t="s">
        <v>373</v>
      </c>
      <c r="G34" s="21"/>
      <c r="H34" s="21"/>
      <c r="I34" s="22">
        <f>23402.03-3699.17</f>
        <v>19702.86</v>
      </c>
      <c r="J34" s="23"/>
      <c r="K34" s="5"/>
    </row>
    <row r="35" spans="1:11" ht="14.25" customHeight="1">
      <c r="A35" s="10"/>
      <c r="B35" s="18"/>
      <c r="C35" s="19">
        <v>44911</v>
      </c>
      <c r="D35" s="39" t="s">
        <v>26</v>
      </c>
      <c r="E35" s="20"/>
      <c r="F35" s="21" t="s">
        <v>374</v>
      </c>
      <c r="G35" s="21"/>
      <c r="H35" s="21"/>
      <c r="I35" s="22">
        <f>19832.23-2998.22</f>
        <v>16834.009999999998</v>
      </c>
      <c r="J35" s="23"/>
      <c r="K35" s="5"/>
    </row>
    <row r="36" spans="1:11" ht="14.25" customHeight="1">
      <c r="A36" s="10"/>
      <c r="B36" s="18"/>
      <c r="C36" s="19"/>
      <c r="D36" s="39"/>
      <c r="E36" s="20"/>
      <c r="F36" s="21"/>
      <c r="G36" s="21"/>
      <c r="H36" s="21"/>
      <c r="I36" s="22"/>
      <c r="J36" s="23"/>
      <c r="K36" s="5"/>
    </row>
    <row r="37" spans="1:11" ht="14.25" customHeight="1">
      <c r="A37" s="10"/>
      <c r="B37" s="18"/>
      <c r="C37" s="19"/>
      <c r="D37" s="39"/>
      <c r="E37" s="20"/>
      <c r="F37" s="21"/>
      <c r="G37" s="21"/>
      <c r="H37" s="21"/>
      <c r="I37" s="22"/>
      <c r="J37" s="23"/>
      <c r="K37" s="5"/>
    </row>
    <row r="38" spans="1:11" ht="14.25" customHeight="1">
      <c r="A38" s="10"/>
      <c r="B38" s="18"/>
      <c r="C38" s="19"/>
      <c r="D38" s="39"/>
      <c r="E38" s="20"/>
      <c r="F38" s="21"/>
      <c r="G38" s="21"/>
      <c r="H38" s="21"/>
      <c r="I38" s="22"/>
      <c r="J38" s="23"/>
      <c r="K38" s="5"/>
    </row>
    <row r="39" spans="1:11" ht="14.25" customHeight="1">
      <c r="A39" s="10"/>
      <c r="B39" s="18"/>
      <c r="C39" s="19"/>
      <c r="D39" s="39"/>
      <c r="E39" s="20"/>
      <c r="F39" s="21"/>
      <c r="G39" s="21"/>
      <c r="H39" s="21"/>
      <c r="I39" s="22"/>
      <c r="J39" s="23"/>
      <c r="K39" s="5"/>
    </row>
    <row r="40" spans="1:11" ht="14.25" customHeight="1">
      <c r="A40" s="10"/>
      <c r="B40" s="18"/>
      <c r="C40" s="19"/>
      <c r="D40" s="39"/>
      <c r="E40" s="20"/>
      <c r="F40" s="21"/>
      <c r="G40" s="21"/>
      <c r="H40" s="21"/>
      <c r="I40" s="22"/>
      <c r="J40" s="23"/>
      <c r="K40" s="5"/>
    </row>
    <row r="41" spans="1:11" ht="14.25" customHeight="1">
      <c r="A41" s="10"/>
      <c r="B41" s="18"/>
      <c r="C41" s="19"/>
      <c r="D41" s="39"/>
      <c r="E41" s="20"/>
      <c r="F41" s="21"/>
      <c r="G41" s="21"/>
      <c r="H41" s="21"/>
      <c r="I41" s="22"/>
      <c r="J41" s="23"/>
      <c r="K41" s="5"/>
    </row>
    <row r="42" spans="1:11" ht="14.25" customHeight="1">
      <c r="A42" s="10"/>
      <c r="B42" s="18"/>
      <c r="C42" s="19"/>
      <c r="D42" s="39"/>
      <c r="E42" s="20"/>
      <c r="F42" s="21"/>
      <c r="G42" s="21"/>
      <c r="H42" s="21"/>
      <c r="I42" s="22"/>
      <c r="J42" s="23"/>
      <c r="K42" s="5"/>
    </row>
    <row r="43" spans="1:11" ht="14.25" customHeight="1">
      <c r="A43" s="10"/>
      <c r="B43" s="18"/>
      <c r="C43" s="19"/>
      <c r="D43" s="39"/>
      <c r="E43" s="20"/>
      <c r="F43" s="21"/>
      <c r="G43" s="21"/>
      <c r="H43" s="21"/>
      <c r="I43" s="22"/>
      <c r="J43" s="23"/>
      <c r="K43" s="5"/>
    </row>
    <row r="44" spans="1:11" ht="14.25" customHeight="1">
      <c r="A44" s="10"/>
      <c r="B44" s="18"/>
      <c r="C44" s="19"/>
      <c r="D44" s="39"/>
      <c r="E44" s="20"/>
      <c r="F44" s="21"/>
      <c r="G44" s="21"/>
      <c r="H44" s="21"/>
      <c r="I44" s="22"/>
      <c r="J44" s="23"/>
      <c r="K44" s="5"/>
    </row>
    <row r="45" spans="1:11" ht="14.25" customHeight="1">
      <c r="A45" s="10"/>
      <c r="B45" s="18"/>
      <c r="C45" s="19"/>
      <c r="D45" s="39"/>
      <c r="E45" s="20"/>
      <c r="F45" s="21"/>
      <c r="G45" s="21"/>
      <c r="H45" s="21"/>
      <c r="I45" s="22"/>
      <c r="J45" s="23"/>
      <c r="K45" s="5"/>
    </row>
    <row r="46" spans="1:11" ht="14.25" customHeight="1">
      <c r="A46" s="10"/>
      <c r="B46" s="18"/>
      <c r="C46" s="19"/>
      <c r="D46" s="39"/>
      <c r="E46" s="20"/>
      <c r="F46" s="21"/>
      <c r="G46" s="21"/>
      <c r="H46" s="21"/>
      <c r="I46" s="22"/>
      <c r="J46" s="23"/>
      <c r="K46" s="5"/>
    </row>
    <row r="47" spans="1:11" ht="14.25" customHeight="1">
      <c r="A47" s="10"/>
      <c r="B47" s="18"/>
      <c r="C47" s="19"/>
      <c r="D47" s="20"/>
      <c r="E47" s="20"/>
      <c r="F47" s="21"/>
      <c r="G47" s="21"/>
      <c r="H47" s="21"/>
      <c r="I47" s="22"/>
      <c r="J47" s="23"/>
      <c r="K47" s="5"/>
    </row>
    <row r="48" spans="1:11" ht="14.25" customHeight="1">
      <c r="A48" s="10"/>
      <c r="B48" s="18"/>
      <c r="C48" s="19"/>
      <c r="D48" s="20"/>
      <c r="E48" s="20"/>
      <c r="F48" s="21"/>
      <c r="G48" s="21"/>
      <c r="H48" s="21"/>
      <c r="I48" s="22"/>
      <c r="J48" s="23"/>
      <c r="K48" s="5"/>
    </row>
    <row r="49" spans="1:11" ht="14.25" customHeight="1">
      <c r="A49" s="10"/>
      <c r="B49" s="18"/>
      <c r="C49" s="19"/>
      <c r="D49" s="20"/>
      <c r="E49" s="20"/>
      <c r="F49" s="21"/>
      <c r="G49" s="21"/>
      <c r="H49" s="21"/>
      <c r="I49" s="22"/>
      <c r="J49" s="23"/>
      <c r="K49" s="5"/>
    </row>
    <row r="50" spans="1:11" ht="14.25" customHeight="1">
      <c r="A50" s="10"/>
      <c r="B50" s="18"/>
      <c r="C50" s="19"/>
      <c r="D50" s="20"/>
      <c r="E50" s="20"/>
      <c r="F50" s="21"/>
      <c r="G50" s="21"/>
      <c r="H50" s="21"/>
      <c r="I50" s="22"/>
      <c r="J50" s="23"/>
      <c r="K50" s="5"/>
    </row>
    <row r="51" spans="1:11" ht="14.25" customHeight="1">
      <c r="A51" s="10"/>
      <c r="B51" s="18"/>
      <c r="C51" s="19"/>
      <c r="D51" s="20"/>
      <c r="E51" s="20"/>
      <c r="F51" s="21"/>
      <c r="G51" s="21"/>
      <c r="H51" s="21"/>
      <c r="I51" s="22"/>
      <c r="J51" s="23"/>
      <c r="K51" s="5"/>
    </row>
    <row r="52" spans="1:11" ht="14.25" customHeight="1">
      <c r="A52" s="10"/>
      <c r="B52" s="18"/>
      <c r="C52" s="19"/>
      <c r="D52" s="20"/>
      <c r="E52" s="20"/>
      <c r="F52" s="21"/>
      <c r="G52" s="21"/>
      <c r="H52" s="21"/>
      <c r="I52" s="22"/>
      <c r="J52" s="23"/>
      <c r="K52" s="5"/>
    </row>
    <row r="53" spans="1:11" ht="14.25" customHeight="1">
      <c r="A53" s="10"/>
      <c r="B53" s="18"/>
      <c r="C53" s="19"/>
      <c r="D53" s="20"/>
      <c r="E53" s="20"/>
      <c r="F53" s="21"/>
      <c r="G53" s="21"/>
      <c r="H53" s="21"/>
      <c r="I53" s="22"/>
      <c r="J53" s="23"/>
      <c r="K53" s="5"/>
    </row>
    <row r="54" spans="1:11" ht="14.25" customHeight="1">
      <c r="A54" s="10"/>
      <c r="B54" s="18"/>
      <c r="C54" s="19"/>
      <c r="D54" s="20"/>
      <c r="E54" s="20"/>
      <c r="F54" s="21"/>
      <c r="G54" s="21"/>
      <c r="H54" s="21"/>
      <c r="I54" s="22"/>
      <c r="J54" s="23"/>
      <c r="K54" s="5"/>
    </row>
    <row r="55" spans="1:11" ht="14.25" customHeight="1">
      <c r="A55" s="10"/>
      <c r="B55" s="18"/>
      <c r="C55" s="19"/>
      <c r="D55" s="20"/>
      <c r="E55" s="20"/>
      <c r="F55" s="21"/>
      <c r="G55" s="21"/>
      <c r="H55" s="21"/>
      <c r="I55" s="22"/>
      <c r="J55" s="23"/>
      <c r="K55" s="5"/>
    </row>
    <row r="56" spans="1:11" ht="14.25" customHeight="1">
      <c r="A56" s="10"/>
      <c r="B56" s="18"/>
      <c r="C56" s="19"/>
      <c r="D56" s="20"/>
      <c r="E56" s="20"/>
      <c r="F56" s="21"/>
      <c r="G56" s="21"/>
      <c r="H56" s="21"/>
      <c r="I56" s="22"/>
      <c r="J56" s="23"/>
      <c r="K56" s="5"/>
    </row>
    <row r="57" spans="1:11" ht="14.25" customHeight="1">
      <c r="A57" s="10"/>
      <c r="B57" s="18"/>
      <c r="C57" s="19"/>
      <c r="D57" s="20"/>
      <c r="E57" s="20"/>
      <c r="F57" s="21"/>
      <c r="G57" s="21"/>
      <c r="H57" s="21"/>
      <c r="I57" s="22"/>
      <c r="J57" s="23"/>
      <c r="K57" s="5"/>
    </row>
    <row r="58" spans="1:11" ht="14.25" customHeight="1">
      <c r="A58" s="10"/>
      <c r="B58" s="18"/>
      <c r="C58" s="19"/>
      <c r="D58" s="20"/>
      <c r="E58" s="20"/>
      <c r="F58" s="21"/>
      <c r="G58" s="21"/>
      <c r="H58" s="21"/>
      <c r="I58" s="22"/>
      <c r="J58" s="23"/>
      <c r="K58" s="5"/>
    </row>
    <row r="59" spans="1:11" ht="14.25" customHeight="1">
      <c r="A59" s="10"/>
      <c r="B59" s="18"/>
      <c r="C59" s="19"/>
      <c r="D59" s="20"/>
      <c r="E59" s="20"/>
      <c r="F59" s="21"/>
      <c r="G59" s="21"/>
      <c r="H59" s="21"/>
      <c r="I59" s="22"/>
      <c r="J59" s="23"/>
      <c r="K59" s="5"/>
    </row>
    <row r="60" spans="1:11" ht="14.25" customHeight="1">
      <c r="A60" s="10"/>
      <c r="B60" s="18"/>
      <c r="C60" s="19"/>
      <c r="D60" s="20"/>
      <c r="E60" s="20"/>
      <c r="F60" s="21"/>
      <c r="G60" s="21"/>
      <c r="H60" s="21"/>
      <c r="I60" s="22"/>
      <c r="J60" s="23"/>
      <c r="K60" s="5"/>
    </row>
    <row r="61" spans="1:11" ht="14.25" customHeight="1">
      <c r="A61" s="10"/>
      <c r="B61" s="18"/>
      <c r="C61" s="19"/>
      <c r="D61" s="20"/>
      <c r="E61" s="20"/>
      <c r="F61" s="21"/>
      <c r="G61" s="21"/>
      <c r="H61" s="21"/>
      <c r="I61" s="22"/>
      <c r="J61" s="23"/>
      <c r="K61" s="5"/>
    </row>
    <row r="62" spans="1:11" ht="14.25" customHeight="1">
      <c r="A62" s="10"/>
      <c r="B62" s="25"/>
      <c r="C62" s="26"/>
      <c r="D62" s="27"/>
      <c r="E62" s="27"/>
      <c r="F62" s="27"/>
      <c r="G62" s="27"/>
      <c r="H62" s="27"/>
      <c r="I62" s="28"/>
      <c r="J62" s="29"/>
      <c r="K62" s="5"/>
    </row>
    <row r="63" spans="1:11" ht="14.25" customHeight="1">
      <c r="A63" s="10"/>
      <c r="B63" s="18"/>
      <c r="C63" s="24"/>
      <c r="D63" s="20"/>
      <c r="E63" s="30" t="s">
        <v>6</v>
      </c>
      <c r="F63" s="20"/>
      <c r="G63" s="20"/>
      <c r="H63" s="20"/>
      <c r="I63" s="31">
        <f>SUM(I13:I61)</f>
        <v>118245.63</v>
      </c>
      <c r="J63" s="23"/>
      <c r="K63" s="5"/>
    </row>
    <row r="64" spans="1:11" ht="14.25" customHeight="1">
      <c r="A64" s="10"/>
      <c r="B64" s="32"/>
      <c r="C64" s="33"/>
      <c r="D64" s="33"/>
      <c r="E64" s="34"/>
      <c r="F64" s="34"/>
      <c r="G64" s="34"/>
      <c r="H64" s="34"/>
      <c r="I64" s="35"/>
      <c r="J64" s="36"/>
      <c r="K64" s="5"/>
    </row>
    <row r="65" spans="1:11" ht="14.25" customHeight="1">
      <c r="A65" s="1"/>
      <c r="B65" s="24"/>
      <c r="C65" s="24"/>
      <c r="D65" s="24"/>
      <c r="E65" s="20"/>
      <c r="F65" s="20"/>
      <c r="G65" s="20"/>
      <c r="H65" s="20"/>
      <c r="I65" s="22"/>
      <c r="J65" s="24"/>
      <c r="K65" s="1"/>
    </row>
    <row r="66" spans="1:11" ht="14.25" customHeight="1">
      <c r="A66" s="1"/>
      <c r="B66" s="24"/>
      <c r="C66" s="19"/>
      <c r="D66" s="20"/>
      <c r="E66" s="20"/>
      <c r="F66" s="21"/>
      <c r="G66" s="21"/>
      <c r="H66" s="21"/>
      <c r="I66" s="22"/>
      <c r="J66" s="24"/>
      <c r="K66" s="1"/>
    </row>
    <row r="67" spans="1:11" ht="14.25" customHeight="1">
      <c r="A67" s="1"/>
      <c r="B67" s="24"/>
      <c r="C67" s="19"/>
      <c r="D67" s="20"/>
      <c r="E67" s="20"/>
      <c r="F67" s="21"/>
      <c r="G67" s="21"/>
      <c r="H67" s="21"/>
      <c r="I67" s="22"/>
      <c r="J67" s="24"/>
      <c r="K67" s="1"/>
    </row>
    <row r="68" spans="1:11" ht="14.25" customHeight="1">
      <c r="A68" s="1"/>
      <c r="B68" s="24"/>
      <c r="C68" s="24"/>
      <c r="D68" s="20"/>
      <c r="E68" s="20"/>
      <c r="F68" s="20"/>
      <c r="G68" s="20"/>
      <c r="H68" s="20"/>
      <c r="I68" s="22"/>
      <c r="J68" s="24"/>
      <c r="K68" s="1"/>
    </row>
    <row r="69" spans="1:11" ht="14.25" customHeight="1">
      <c r="A69" s="1"/>
      <c r="B69" s="24"/>
      <c r="C69" s="24"/>
      <c r="D69" s="20"/>
      <c r="E69" s="20"/>
      <c r="F69" s="20"/>
      <c r="G69" s="20"/>
      <c r="H69" s="20"/>
      <c r="I69" s="22"/>
      <c r="J69" s="24"/>
      <c r="K69" s="1"/>
    </row>
    <row r="70" spans="1:11" ht="14.25" customHeight="1">
      <c r="A70" s="1"/>
      <c r="B70" s="24"/>
      <c r="C70" s="24"/>
      <c r="D70" s="20"/>
      <c r="E70" s="30"/>
      <c r="F70" s="20"/>
      <c r="G70" s="20"/>
      <c r="H70" s="20"/>
      <c r="I70" s="37"/>
      <c r="J70" s="24"/>
      <c r="K70" s="1"/>
    </row>
    <row r="71" spans="1:11" ht="14.25" customHeight="1">
      <c r="A71" s="1"/>
      <c r="B71" s="24"/>
      <c r="C71" s="24"/>
      <c r="D71" s="24"/>
      <c r="E71" s="20"/>
      <c r="F71" s="20"/>
      <c r="G71" s="20"/>
      <c r="H71" s="20"/>
      <c r="I71" s="22"/>
      <c r="J71" s="24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0.75" customHeight="1">
      <c r="A75" s="1"/>
      <c r="B75" s="11"/>
      <c r="C75" s="11"/>
      <c r="D75" s="11"/>
      <c r="E75" s="11"/>
      <c r="F75" s="11"/>
      <c r="G75" s="11"/>
      <c r="H75" s="11"/>
      <c r="I75" s="11"/>
      <c r="J75" s="11"/>
      <c r="K75" s="1"/>
    </row>
    <row r="76" spans="1:11" ht="14.25" customHeight="1">
      <c r="A76" s="1"/>
      <c r="B76" s="44" t="s">
        <v>7</v>
      </c>
      <c r="C76" s="45"/>
      <c r="D76" s="45"/>
      <c r="E76" s="45"/>
      <c r="F76" s="45"/>
      <c r="G76" s="45"/>
      <c r="H76" s="45"/>
      <c r="I76" s="45"/>
      <c r="J76" s="45"/>
      <c r="K76" s="1"/>
    </row>
    <row r="77" spans="1:11" ht="14.25" customHeight="1">
      <c r="A77" s="1"/>
      <c r="B77" s="44" t="s">
        <v>8</v>
      </c>
      <c r="C77" s="45"/>
      <c r="D77" s="45"/>
      <c r="E77" s="45"/>
      <c r="F77" s="45"/>
      <c r="G77" s="45"/>
      <c r="H77" s="45"/>
      <c r="I77" s="45"/>
      <c r="J77" s="45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.75" customHeight="1"/>
  </sheetData>
  <mergeCells count="3">
    <mergeCell ref="B10:J10"/>
    <mergeCell ref="B76:J76"/>
    <mergeCell ref="B77:J77"/>
  </mergeCells>
  <pageMargins left="0.7" right="0.7" top="0.75" bottom="0.75" header="0.3" footer="0.3"/>
  <pageSetup scale="64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8"/>
  <sheetViews>
    <sheetView zoomScaleNormal="100" workbookViewId="0">
      <selection activeCell="I44" sqref="I44"/>
    </sheetView>
  </sheetViews>
  <sheetFormatPr baseColWidth="10" defaultColWidth="14" defaultRowHeight="15"/>
  <cols>
    <col min="1" max="1" width="10.7109375" customWidth="1"/>
    <col min="2" max="2" width="1.7109375" customWidth="1"/>
    <col min="3" max="4" width="15.7109375" customWidth="1"/>
    <col min="5" max="5" width="20.710937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48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>
        <v>44603</v>
      </c>
      <c r="D15" s="20" t="s">
        <v>13</v>
      </c>
      <c r="E15" s="20"/>
      <c r="F15" s="21" t="s">
        <v>33</v>
      </c>
      <c r="G15" s="21"/>
      <c r="H15" s="21"/>
      <c r="I15" s="22">
        <v>4053.9399999999996</v>
      </c>
      <c r="J15" s="23"/>
      <c r="K15" s="5"/>
    </row>
    <row r="16" spans="1:11" ht="14.25" customHeight="1">
      <c r="A16" s="10"/>
      <c r="B16" s="18"/>
      <c r="C16" s="19">
        <v>44604</v>
      </c>
      <c r="D16" s="20" t="s">
        <v>4</v>
      </c>
      <c r="E16" s="20"/>
      <c r="F16" s="21" t="s">
        <v>34</v>
      </c>
      <c r="G16" s="21"/>
      <c r="H16" s="21"/>
      <c r="I16" s="22">
        <v>354</v>
      </c>
      <c r="J16" s="23"/>
      <c r="K16" s="5"/>
    </row>
    <row r="17" spans="1:11" ht="14.25" customHeight="1">
      <c r="A17" s="10"/>
      <c r="B17" s="18"/>
      <c r="C17" s="19">
        <v>44607</v>
      </c>
      <c r="D17" s="20" t="s">
        <v>31</v>
      </c>
      <c r="E17" s="20"/>
      <c r="F17" s="21" t="s">
        <v>49</v>
      </c>
      <c r="G17" s="21"/>
      <c r="H17" s="21"/>
      <c r="I17" s="22">
        <v>4913.26</v>
      </c>
      <c r="J17" s="23"/>
      <c r="K17" s="5"/>
    </row>
    <row r="18" spans="1:11" ht="14.25" customHeight="1">
      <c r="A18" s="10"/>
      <c r="B18" s="18"/>
      <c r="C18" s="19">
        <v>44607</v>
      </c>
      <c r="D18" s="20" t="s">
        <v>32</v>
      </c>
      <c r="E18" s="20"/>
      <c r="F18" s="21" t="s">
        <v>50</v>
      </c>
      <c r="G18" s="21"/>
      <c r="H18" s="21"/>
      <c r="I18" s="22">
        <v>3428.57</v>
      </c>
      <c r="J18" s="23"/>
      <c r="K18" s="5"/>
    </row>
    <row r="19" spans="1:11" ht="14.25" customHeight="1">
      <c r="A19" s="10"/>
      <c r="B19" s="18"/>
      <c r="C19" s="19">
        <v>44608</v>
      </c>
      <c r="D19" s="20" t="s">
        <v>9</v>
      </c>
      <c r="E19" s="20"/>
      <c r="F19" s="21" t="s">
        <v>35</v>
      </c>
      <c r="G19" s="21"/>
      <c r="H19" s="21"/>
      <c r="I19" s="22">
        <v>1911.83</v>
      </c>
      <c r="J19" s="23"/>
      <c r="K19" s="5"/>
    </row>
    <row r="20" spans="1:11" ht="14.25" customHeight="1">
      <c r="A20" s="10"/>
      <c r="B20" s="18"/>
      <c r="C20" s="19">
        <v>44608</v>
      </c>
      <c r="D20" s="20" t="s">
        <v>25</v>
      </c>
      <c r="E20" s="20"/>
      <c r="F20" s="21" t="s">
        <v>36</v>
      </c>
      <c r="G20" s="21"/>
      <c r="H20" s="21"/>
      <c r="I20" s="22">
        <v>1815</v>
      </c>
      <c r="J20" s="23"/>
      <c r="K20" s="5"/>
    </row>
    <row r="21" spans="1:11" ht="14.25" customHeight="1">
      <c r="A21" s="10"/>
      <c r="B21" s="18"/>
      <c r="C21" s="19">
        <v>44608</v>
      </c>
      <c r="D21" s="20" t="s">
        <v>26</v>
      </c>
      <c r="E21" s="20"/>
      <c r="F21" s="21" t="s">
        <v>37</v>
      </c>
      <c r="G21" s="21"/>
      <c r="H21" s="21"/>
      <c r="I21" s="22">
        <v>2100.1999999999998</v>
      </c>
      <c r="J21" s="23"/>
      <c r="K21" s="5"/>
    </row>
    <row r="22" spans="1:11" ht="14.25" customHeight="1">
      <c r="A22" s="10"/>
      <c r="B22" s="18"/>
      <c r="C22" s="19">
        <v>44609</v>
      </c>
      <c r="D22" s="20" t="s">
        <v>27</v>
      </c>
      <c r="E22" s="20"/>
      <c r="F22" s="21" t="s">
        <v>38</v>
      </c>
      <c r="G22" s="21"/>
      <c r="H22" s="21"/>
      <c r="I22" s="22">
        <v>1000</v>
      </c>
      <c r="J22" s="23"/>
      <c r="K22" s="5"/>
    </row>
    <row r="23" spans="1:11" ht="14.25" customHeight="1">
      <c r="A23" s="10"/>
      <c r="B23" s="18"/>
      <c r="C23" s="19">
        <v>44609</v>
      </c>
      <c r="D23" s="20" t="s">
        <v>28</v>
      </c>
      <c r="E23" s="20"/>
      <c r="F23" s="21" t="s">
        <v>39</v>
      </c>
      <c r="G23" s="21"/>
      <c r="H23" s="21"/>
      <c r="I23" s="22">
        <v>7165.18</v>
      </c>
      <c r="J23" s="23"/>
      <c r="K23" s="5"/>
    </row>
    <row r="24" spans="1:11" ht="14.25" customHeight="1">
      <c r="A24" s="10"/>
      <c r="B24" s="18"/>
      <c r="C24" s="19">
        <v>44609</v>
      </c>
      <c r="D24" s="20" t="s">
        <v>28</v>
      </c>
      <c r="E24" s="20"/>
      <c r="F24" s="21" t="s">
        <v>40</v>
      </c>
      <c r="G24" s="21"/>
      <c r="H24" s="21"/>
      <c r="I24" s="22">
        <v>7165.18</v>
      </c>
      <c r="J24" s="23"/>
      <c r="K24" s="5"/>
    </row>
    <row r="25" spans="1:11" ht="14.25" customHeight="1">
      <c r="A25" s="10"/>
      <c r="B25" s="18"/>
      <c r="C25" s="19">
        <v>44613</v>
      </c>
      <c r="D25" s="20" t="s">
        <v>4</v>
      </c>
      <c r="E25" s="20"/>
      <c r="F25" s="21" t="s">
        <v>41</v>
      </c>
      <c r="G25" s="21"/>
      <c r="H25" s="21"/>
      <c r="I25" s="22">
        <v>199</v>
      </c>
      <c r="J25" s="23"/>
      <c r="K25" s="5"/>
    </row>
    <row r="26" spans="1:11" ht="14.25" customHeight="1">
      <c r="A26" s="10"/>
      <c r="B26" s="18"/>
      <c r="C26" s="19">
        <v>44613</v>
      </c>
      <c r="D26" s="20" t="s">
        <v>29</v>
      </c>
      <c r="E26" s="20"/>
      <c r="F26" s="21" t="s">
        <v>42</v>
      </c>
      <c r="G26" s="21"/>
      <c r="H26" s="21"/>
      <c r="I26" s="22">
        <v>2130</v>
      </c>
      <c r="J26" s="23"/>
      <c r="K26" s="5"/>
    </row>
    <row r="27" spans="1:11" ht="14.25" customHeight="1">
      <c r="A27" s="10"/>
      <c r="B27" s="18"/>
      <c r="C27" s="19">
        <v>44613</v>
      </c>
      <c r="D27" s="20" t="s">
        <v>4</v>
      </c>
      <c r="E27" s="20"/>
      <c r="F27" s="21" t="s">
        <v>43</v>
      </c>
      <c r="G27" s="21"/>
      <c r="H27" s="21"/>
      <c r="I27" s="22">
        <v>63.64</v>
      </c>
      <c r="J27" s="23"/>
      <c r="K27" s="5"/>
    </row>
    <row r="28" spans="1:11" ht="14.25" customHeight="1">
      <c r="A28" s="10"/>
      <c r="B28" s="18"/>
      <c r="C28" s="19">
        <v>44617</v>
      </c>
      <c r="D28" s="20" t="s">
        <v>12</v>
      </c>
      <c r="E28" s="20"/>
      <c r="F28" s="21" t="s">
        <v>44</v>
      </c>
      <c r="G28" s="21"/>
      <c r="H28" s="21"/>
      <c r="I28" s="22">
        <v>4500</v>
      </c>
      <c r="J28" s="23"/>
      <c r="K28" s="5"/>
    </row>
    <row r="29" spans="1:11" ht="14.25" customHeight="1">
      <c r="A29" s="10"/>
      <c r="B29" s="18"/>
      <c r="C29" s="19">
        <v>44617</v>
      </c>
      <c r="D29" s="20" t="s">
        <v>30</v>
      </c>
      <c r="E29" s="20"/>
      <c r="F29" s="21" t="s">
        <v>45</v>
      </c>
      <c r="G29" s="21"/>
      <c r="H29" s="21"/>
      <c r="I29" s="22">
        <v>4689.93</v>
      </c>
      <c r="J29" s="23"/>
      <c r="K29" s="5"/>
    </row>
    <row r="30" spans="1:11" ht="14.25" customHeight="1">
      <c r="A30" s="10"/>
      <c r="B30" s="18"/>
      <c r="C30" s="19">
        <v>44617</v>
      </c>
      <c r="D30" s="20" t="s">
        <v>31</v>
      </c>
      <c r="E30" s="20"/>
      <c r="F30" s="21" t="s">
        <v>46</v>
      </c>
      <c r="G30" s="21"/>
      <c r="H30" s="21"/>
      <c r="I30" s="22">
        <v>4913.26</v>
      </c>
      <c r="J30" s="23"/>
      <c r="K30" s="5"/>
    </row>
    <row r="31" spans="1:11" ht="14.25" customHeight="1">
      <c r="A31" s="10"/>
      <c r="B31" s="18"/>
      <c r="C31" s="19">
        <v>44617</v>
      </c>
      <c r="D31" s="20" t="s">
        <v>32</v>
      </c>
      <c r="E31" s="20"/>
      <c r="F31" s="21" t="s">
        <v>47</v>
      </c>
      <c r="G31" s="21"/>
      <c r="H31" s="21"/>
      <c r="I31" s="22">
        <v>3428.57</v>
      </c>
      <c r="J31" s="23"/>
      <c r="K31" s="5"/>
    </row>
    <row r="32" spans="1:11" ht="14.25" customHeight="1">
      <c r="A32" s="10"/>
      <c r="B32" s="18"/>
      <c r="C32" s="19">
        <v>44620</v>
      </c>
      <c r="D32" s="20" t="s">
        <v>13</v>
      </c>
      <c r="E32" s="20"/>
      <c r="F32" s="21" t="s">
        <v>22</v>
      </c>
      <c r="G32" s="21"/>
      <c r="H32" s="21"/>
      <c r="I32" s="22">
        <v>3521.45</v>
      </c>
      <c r="J32" s="23"/>
      <c r="K32" s="5"/>
    </row>
    <row r="33" spans="1:11" ht="14.25" customHeight="1">
      <c r="A33" s="10"/>
      <c r="B33" s="18"/>
      <c r="C33" s="19">
        <v>44620</v>
      </c>
      <c r="D33" s="20" t="s">
        <v>51</v>
      </c>
      <c r="E33" s="20"/>
      <c r="F33" s="21" t="s">
        <v>53</v>
      </c>
      <c r="G33" s="21"/>
      <c r="H33" s="21"/>
      <c r="I33" s="22">
        <v>37558.42</v>
      </c>
      <c r="J33" s="23"/>
      <c r="K33" s="5"/>
    </row>
    <row r="34" spans="1:11" ht="14.25" customHeight="1">
      <c r="A34" s="10"/>
      <c r="B34" s="18"/>
      <c r="C34" s="19">
        <v>44620</v>
      </c>
      <c r="D34" s="20" t="s">
        <v>52</v>
      </c>
      <c r="E34" s="20"/>
      <c r="F34" s="21" t="s">
        <v>54</v>
      </c>
      <c r="G34" s="21"/>
      <c r="H34" s="21"/>
      <c r="I34" s="22">
        <v>28660.43</v>
      </c>
      <c r="J34" s="23"/>
      <c r="K34" s="5"/>
    </row>
    <row r="35" spans="1:11" ht="14.25" customHeight="1">
      <c r="A35" s="10"/>
      <c r="B35" s="18"/>
      <c r="C35" s="19"/>
      <c r="D35" s="20"/>
      <c r="E35" s="20"/>
      <c r="F35" s="21"/>
      <c r="G35" s="21"/>
      <c r="H35" s="21"/>
      <c r="I35" s="22"/>
      <c r="J35" s="23"/>
      <c r="K35" s="5"/>
    </row>
    <row r="36" spans="1:11" ht="14.25" customHeight="1">
      <c r="A36" s="10"/>
      <c r="B36" s="18"/>
      <c r="C36" s="19"/>
      <c r="D36" s="20"/>
      <c r="E36" s="20"/>
      <c r="F36" s="21"/>
      <c r="G36" s="21"/>
      <c r="H36" s="21"/>
      <c r="I36" s="22"/>
      <c r="J36" s="23"/>
      <c r="K36" s="5"/>
    </row>
    <row r="37" spans="1:11" ht="14.25" customHeight="1">
      <c r="A37" s="10"/>
      <c r="B37" s="18"/>
      <c r="C37" s="19"/>
      <c r="D37" s="20"/>
      <c r="E37" s="20"/>
      <c r="F37" s="21"/>
      <c r="G37" s="21"/>
      <c r="H37" s="21"/>
      <c r="I37" s="22"/>
      <c r="J37" s="23"/>
      <c r="K37" s="5"/>
    </row>
    <row r="38" spans="1:11" ht="14.25" customHeight="1">
      <c r="A38" s="10"/>
      <c r="B38" s="18"/>
      <c r="C38" s="19"/>
      <c r="D38" s="20"/>
      <c r="E38" s="20"/>
      <c r="F38" s="21"/>
      <c r="G38" s="21"/>
      <c r="H38" s="21"/>
      <c r="I38" s="22"/>
      <c r="J38" s="23"/>
      <c r="K38" s="5"/>
    </row>
    <row r="39" spans="1:11" ht="14.25" customHeight="1">
      <c r="A39" s="10"/>
      <c r="B39" s="18"/>
      <c r="C39" s="19"/>
      <c r="D39" s="20"/>
      <c r="E39" s="20"/>
      <c r="F39" s="21"/>
      <c r="G39" s="21"/>
      <c r="H39" s="21"/>
      <c r="I39" s="22"/>
      <c r="J39" s="23"/>
      <c r="K39" s="5"/>
    </row>
    <row r="40" spans="1:11" ht="14.25" customHeight="1">
      <c r="A40" s="10"/>
      <c r="B40" s="18"/>
      <c r="C40" s="19"/>
      <c r="D40" s="20"/>
      <c r="E40" s="20"/>
      <c r="F40" s="21"/>
      <c r="G40" s="21"/>
      <c r="H40" s="21"/>
      <c r="I40" s="22"/>
      <c r="J40" s="23"/>
      <c r="K40" s="5"/>
    </row>
    <row r="41" spans="1:11" ht="14.25" customHeight="1">
      <c r="A41" s="10"/>
      <c r="B41" s="18"/>
      <c r="C41" s="19"/>
      <c r="D41" s="20"/>
      <c r="E41" s="20"/>
      <c r="F41" s="21"/>
      <c r="G41" s="21"/>
      <c r="H41" s="21"/>
      <c r="I41" s="22"/>
      <c r="J41" s="23"/>
      <c r="K41" s="5"/>
    </row>
    <row r="42" spans="1:11" ht="14.25" customHeight="1">
      <c r="A42" s="10"/>
      <c r="B42" s="25"/>
      <c r="C42" s="26"/>
      <c r="D42" s="27"/>
      <c r="E42" s="27"/>
      <c r="F42" s="27"/>
      <c r="G42" s="27"/>
      <c r="H42" s="27"/>
      <c r="I42" s="28"/>
      <c r="J42" s="29"/>
      <c r="K42" s="5"/>
    </row>
    <row r="43" spans="1:11" ht="14.25" customHeight="1">
      <c r="A43" s="10"/>
      <c r="B43" s="18"/>
      <c r="C43" s="24"/>
      <c r="D43" s="20"/>
      <c r="E43" s="30" t="s">
        <v>6</v>
      </c>
      <c r="F43" s="20"/>
      <c r="G43" s="20"/>
      <c r="H43" s="20"/>
      <c r="I43" s="31">
        <f>SUM(I13:I41)</f>
        <v>123571.85999999999</v>
      </c>
      <c r="J43" s="23"/>
      <c r="K43" s="5"/>
    </row>
    <row r="44" spans="1:11" ht="14.25" customHeight="1">
      <c r="A44" s="10"/>
      <c r="B44" s="32"/>
      <c r="C44" s="33"/>
      <c r="D44" s="33"/>
      <c r="E44" s="34"/>
      <c r="F44" s="34"/>
      <c r="G44" s="34"/>
      <c r="H44" s="34"/>
      <c r="I44" s="35"/>
      <c r="J44" s="36"/>
      <c r="K44" s="5"/>
    </row>
    <row r="45" spans="1:11" ht="14.25" customHeight="1">
      <c r="A45" s="1"/>
      <c r="B45" s="24"/>
      <c r="C45" s="24"/>
      <c r="D45" s="24"/>
      <c r="E45" s="20"/>
      <c r="F45" s="20"/>
      <c r="G45" s="20"/>
      <c r="H45" s="20"/>
      <c r="I45" s="22"/>
      <c r="J45" s="24"/>
      <c r="K45" s="1"/>
    </row>
    <row r="46" spans="1:11" ht="14.25" customHeight="1">
      <c r="A46" s="1"/>
      <c r="B46" s="24"/>
      <c r="C46" s="19"/>
      <c r="D46" s="20"/>
      <c r="E46" s="20"/>
      <c r="F46" s="21"/>
      <c r="G46" s="21"/>
      <c r="H46" s="21"/>
      <c r="I46" s="22"/>
      <c r="J46" s="24"/>
      <c r="K46" s="1"/>
    </row>
    <row r="47" spans="1:11" ht="14.25" customHeight="1">
      <c r="A47" s="1"/>
      <c r="B47" s="24"/>
      <c r="C47" s="19"/>
      <c r="D47" s="20"/>
      <c r="E47" s="20"/>
      <c r="F47" s="21"/>
      <c r="G47" s="21"/>
      <c r="H47" s="21"/>
      <c r="I47" s="22"/>
      <c r="J47" s="24"/>
      <c r="K47" s="1"/>
    </row>
    <row r="48" spans="1:11" ht="14.25" customHeight="1">
      <c r="A48" s="1"/>
      <c r="B48" s="24"/>
      <c r="C48" s="24"/>
      <c r="D48" s="20"/>
      <c r="E48" s="20"/>
      <c r="F48" s="20"/>
      <c r="G48" s="20"/>
      <c r="H48" s="20"/>
      <c r="I48" s="22"/>
      <c r="J48" s="24"/>
      <c r="K48" s="1"/>
    </row>
    <row r="49" spans="1:11" ht="14.25" customHeight="1">
      <c r="A49" s="1"/>
      <c r="B49" s="24"/>
      <c r="C49" s="24"/>
      <c r="D49" s="20"/>
      <c r="E49" s="20"/>
      <c r="F49" s="20"/>
      <c r="G49" s="20"/>
      <c r="H49" s="20"/>
      <c r="I49" s="22"/>
      <c r="J49" s="24"/>
      <c r="K49" s="1"/>
    </row>
    <row r="50" spans="1:11" ht="14.25" customHeight="1">
      <c r="A50" s="1"/>
      <c r="B50" s="24"/>
      <c r="C50" s="24"/>
      <c r="D50" s="20"/>
      <c r="E50" s="30"/>
      <c r="F50" s="20"/>
      <c r="G50" s="20"/>
      <c r="H50" s="20"/>
      <c r="I50" s="37"/>
      <c r="J50" s="24"/>
      <c r="K50" s="1"/>
    </row>
    <row r="51" spans="1:11" ht="14.25" customHeight="1">
      <c r="A51" s="1"/>
      <c r="B51" s="24"/>
      <c r="C51" s="24"/>
      <c r="D51" s="24"/>
      <c r="E51" s="20"/>
      <c r="F51" s="20"/>
      <c r="G51" s="20"/>
      <c r="H51" s="20"/>
      <c r="I51" s="22"/>
      <c r="J51" s="24"/>
      <c r="K51" s="1"/>
    </row>
    <row r="52" spans="1:11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0.75" customHeight="1">
      <c r="A55" s="1"/>
      <c r="B55" s="11"/>
      <c r="C55" s="11"/>
      <c r="D55" s="11"/>
      <c r="E55" s="11"/>
      <c r="F55" s="11"/>
      <c r="G55" s="11"/>
      <c r="H55" s="11"/>
      <c r="I55" s="11"/>
      <c r="J55" s="11"/>
      <c r="K55" s="1"/>
    </row>
    <row r="56" spans="1:11" ht="14.25" customHeight="1">
      <c r="A56" s="1"/>
      <c r="B56" s="44" t="s">
        <v>7</v>
      </c>
      <c r="C56" s="45"/>
      <c r="D56" s="45"/>
      <c r="E56" s="45"/>
      <c r="F56" s="45"/>
      <c r="G56" s="45"/>
      <c r="H56" s="45"/>
      <c r="I56" s="45"/>
      <c r="J56" s="45"/>
      <c r="K56" s="1"/>
    </row>
    <row r="57" spans="1:11" ht="14.25" customHeight="1">
      <c r="A57" s="1"/>
      <c r="B57" s="44" t="s">
        <v>8</v>
      </c>
      <c r="C57" s="45"/>
      <c r="D57" s="45"/>
      <c r="E57" s="45"/>
      <c r="F57" s="45"/>
      <c r="G57" s="45"/>
      <c r="H57" s="45"/>
      <c r="I57" s="45"/>
      <c r="J57" s="45"/>
      <c r="K57" s="1"/>
    </row>
    <row r="58" spans="1:1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.75" customHeight="1"/>
  </sheetData>
  <mergeCells count="3">
    <mergeCell ref="B10:J10"/>
    <mergeCell ref="B56:J56"/>
    <mergeCell ref="B57:J57"/>
  </mergeCells>
  <pageMargins left="0.7" right="0.7" top="0.75" bottom="0.75" header="0.3" footer="0.3"/>
  <pageSetup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C986-1A01-4ECF-B33C-ABBB10578E0E}">
  <dimension ref="A1:K124"/>
  <sheetViews>
    <sheetView topLeftCell="A39" zoomScaleNormal="100" workbookViewId="0">
      <selection activeCell="C55" sqref="C55"/>
    </sheetView>
  </sheetViews>
  <sheetFormatPr baseColWidth="10" defaultColWidth="14" defaultRowHeight="15"/>
  <cols>
    <col min="1" max="1" width="10.7109375" customWidth="1"/>
    <col min="2" max="2" width="1.7109375" customWidth="1"/>
    <col min="3" max="4" width="15.7109375" customWidth="1"/>
    <col min="5" max="5" width="20.710937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55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>
        <v>44630</v>
      </c>
      <c r="D15" s="20" t="s">
        <v>4</v>
      </c>
      <c r="E15" s="20"/>
      <c r="F15" s="21" t="s">
        <v>64</v>
      </c>
      <c r="G15" s="21"/>
      <c r="H15" s="21"/>
      <c r="I15" s="22">
        <v>354</v>
      </c>
      <c r="J15" s="23"/>
      <c r="K15" s="5"/>
    </row>
    <row r="16" spans="1:11" ht="14.25" customHeight="1">
      <c r="A16" s="10"/>
      <c r="B16" s="18"/>
      <c r="C16" s="19">
        <v>44630</v>
      </c>
      <c r="D16" s="20" t="s">
        <v>56</v>
      </c>
      <c r="E16" s="20"/>
      <c r="F16" s="21" t="s">
        <v>65</v>
      </c>
      <c r="G16" s="21"/>
      <c r="H16" s="21"/>
      <c r="I16" s="22">
        <f>247+33+440+30+400</f>
        <v>1150</v>
      </c>
      <c r="J16" s="23"/>
      <c r="K16" s="5"/>
    </row>
    <row r="17" spans="1:11" ht="14.25" customHeight="1">
      <c r="A17" s="10"/>
      <c r="B17" s="18"/>
      <c r="C17" s="19">
        <v>44631</v>
      </c>
      <c r="D17" s="20" t="s">
        <v>80</v>
      </c>
      <c r="E17" s="20"/>
      <c r="F17" s="21" t="s">
        <v>81</v>
      </c>
      <c r="G17" s="21"/>
      <c r="H17" s="21"/>
      <c r="I17" s="22">
        <f>17156.1+837.72</f>
        <v>17993.82</v>
      </c>
      <c r="J17" s="23"/>
      <c r="K17" s="5"/>
    </row>
    <row r="18" spans="1:11" ht="14.25" customHeight="1">
      <c r="A18" s="10"/>
      <c r="B18" s="18"/>
      <c r="C18" s="19">
        <v>44631</v>
      </c>
      <c r="D18" s="20" t="s">
        <v>80</v>
      </c>
      <c r="E18" s="20"/>
      <c r="F18" s="21" t="s">
        <v>82</v>
      </c>
      <c r="G18" s="21"/>
      <c r="H18" s="21"/>
      <c r="I18" s="22">
        <v>52416.800000000003</v>
      </c>
      <c r="J18" s="23"/>
      <c r="K18" s="5"/>
    </row>
    <row r="19" spans="1:11" ht="14.25" customHeight="1">
      <c r="A19" s="10"/>
      <c r="B19" s="18"/>
      <c r="C19" s="19">
        <v>44635</v>
      </c>
      <c r="D19" s="20" t="s">
        <v>52</v>
      </c>
      <c r="E19" s="20"/>
      <c r="F19" s="21" t="s">
        <v>83</v>
      </c>
      <c r="G19" s="21"/>
      <c r="H19" s="21"/>
      <c r="I19" s="22">
        <f>28087.5+0.28</f>
        <v>28087.78</v>
      </c>
      <c r="J19" s="23"/>
      <c r="K19" s="5"/>
    </row>
    <row r="20" spans="1:11" ht="14.25" customHeight="1">
      <c r="A20" s="10"/>
      <c r="B20" s="18"/>
      <c r="C20" s="19">
        <v>44635</v>
      </c>
      <c r="D20" s="20" t="s">
        <v>4</v>
      </c>
      <c r="E20" s="20"/>
      <c r="F20" s="21" t="s">
        <v>66</v>
      </c>
      <c r="G20" s="21"/>
      <c r="H20" s="21"/>
      <c r="I20" s="22">
        <v>199</v>
      </c>
      <c r="J20" s="23"/>
      <c r="K20" s="5"/>
    </row>
    <row r="21" spans="1:11" ht="14.25" customHeight="1">
      <c r="A21" s="10"/>
      <c r="B21" s="18"/>
      <c r="C21" s="19">
        <v>44635</v>
      </c>
      <c r="D21" s="20" t="s">
        <v>9</v>
      </c>
      <c r="E21" s="20"/>
      <c r="F21" s="21" t="s">
        <v>67</v>
      </c>
      <c r="G21" s="21"/>
      <c r="H21" s="21"/>
      <c r="I21" s="22">
        <v>1651.66</v>
      </c>
      <c r="J21" s="23"/>
      <c r="K21" s="5"/>
    </row>
    <row r="22" spans="1:11" ht="14.25" customHeight="1">
      <c r="A22" s="10"/>
      <c r="B22" s="18"/>
      <c r="C22" s="19">
        <v>44635</v>
      </c>
      <c r="D22" s="20" t="s">
        <v>13</v>
      </c>
      <c r="E22" s="20"/>
      <c r="F22" s="21" t="s">
        <v>33</v>
      </c>
      <c r="G22" s="21"/>
      <c r="H22" s="21"/>
      <c r="I22" s="22">
        <v>4182.75</v>
      </c>
      <c r="J22" s="23"/>
      <c r="K22" s="5"/>
    </row>
    <row r="23" spans="1:11" ht="14.25" customHeight="1">
      <c r="A23" s="10"/>
      <c r="B23" s="18"/>
      <c r="C23" s="19">
        <v>44635</v>
      </c>
      <c r="D23" s="20" t="s">
        <v>31</v>
      </c>
      <c r="E23" s="20"/>
      <c r="F23" s="21" t="s">
        <v>68</v>
      </c>
      <c r="G23" s="21"/>
      <c r="H23" s="21"/>
      <c r="I23" s="22">
        <v>4913.26</v>
      </c>
      <c r="J23" s="23"/>
      <c r="K23" s="5"/>
    </row>
    <row r="24" spans="1:11" ht="14.25" customHeight="1">
      <c r="A24" s="10"/>
      <c r="B24" s="18"/>
      <c r="C24" s="19">
        <v>44635</v>
      </c>
      <c r="D24" s="20" t="s">
        <v>32</v>
      </c>
      <c r="E24" s="20"/>
      <c r="F24" s="21" t="s">
        <v>69</v>
      </c>
      <c r="G24" s="21"/>
      <c r="H24" s="21"/>
      <c r="I24" s="22">
        <v>3428.57</v>
      </c>
      <c r="J24" s="23"/>
      <c r="K24" s="5"/>
    </row>
    <row r="25" spans="1:11" ht="14.25" customHeight="1">
      <c r="A25" s="10"/>
      <c r="B25" s="18"/>
      <c r="C25" s="19">
        <v>44635</v>
      </c>
      <c r="D25" s="20" t="s">
        <v>57</v>
      </c>
      <c r="E25" s="20"/>
      <c r="F25" s="21" t="s">
        <v>70</v>
      </c>
      <c r="G25" s="21"/>
      <c r="H25" s="21"/>
      <c r="I25" s="22">
        <v>272</v>
      </c>
      <c r="J25" s="23"/>
      <c r="K25" s="5"/>
    </row>
    <row r="26" spans="1:11" ht="14.25" customHeight="1">
      <c r="A26" s="10"/>
      <c r="B26" s="18"/>
      <c r="C26" s="19">
        <v>44637</v>
      </c>
      <c r="D26" s="20" t="s">
        <v>28</v>
      </c>
      <c r="E26" s="20"/>
      <c r="F26" s="21" t="s">
        <v>39</v>
      </c>
      <c r="G26" s="21"/>
      <c r="H26" s="21"/>
      <c r="I26" s="22">
        <v>7165.18</v>
      </c>
      <c r="J26" s="23"/>
      <c r="K26" s="5"/>
    </row>
    <row r="27" spans="1:11" ht="14.25" customHeight="1">
      <c r="A27" s="10"/>
      <c r="B27" s="18"/>
      <c r="C27" s="19">
        <v>44637</v>
      </c>
      <c r="D27" s="20" t="s">
        <v>4</v>
      </c>
      <c r="E27" s="20"/>
      <c r="F27" s="21" t="s">
        <v>71</v>
      </c>
      <c r="G27" s="21"/>
      <c r="H27" s="21"/>
      <c r="I27" s="22">
        <v>57.24</v>
      </c>
      <c r="J27" s="23"/>
      <c r="K27" s="5"/>
    </row>
    <row r="28" spans="1:11" ht="14.25" customHeight="1">
      <c r="A28" s="10"/>
      <c r="B28" s="18"/>
      <c r="C28" s="19">
        <v>44638</v>
      </c>
      <c r="D28" s="20" t="s">
        <v>84</v>
      </c>
      <c r="E28" s="20"/>
      <c r="F28" s="21" t="s">
        <v>96</v>
      </c>
      <c r="G28" s="21"/>
      <c r="H28" s="21"/>
      <c r="I28" s="22">
        <v>1200</v>
      </c>
      <c r="J28" s="23"/>
      <c r="K28" s="5"/>
    </row>
    <row r="29" spans="1:11" ht="14.25" customHeight="1">
      <c r="A29" s="10"/>
      <c r="B29" s="18"/>
      <c r="C29" s="19">
        <v>44638</v>
      </c>
      <c r="D29" s="20" t="s">
        <v>85</v>
      </c>
      <c r="E29" s="20"/>
      <c r="F29" s="21" t="s">
        <v>96</v>
      </c>
      <c r="G29" s="21"/>
      <c r="H29" s="21"/>
      <c r="I29" s="22">
        <v>1200</v>
      </c>
      <c r="J29" s="23"/>
      <c r="K29" s="5"/>
    </row>
    <row r="30" spans="1:11" ht="14.25" customHeight="1">
      <c r="A30" s="10"/>
      <c r="B30" s="18"/>
      <c r="C30" s="19">
        <v>44638</v>
      </c>
      <c r="D30" s="20" t="s">
        <v>52</v>
      </c>
      <c r="E30" s="20"/>
      <c r="F30" s="21" t="s">
        <v>96</v>
      </c>
      <c r="G30" s="21"/>
      <c r="H30" s="21"/>
      <c r="I30" s="22">
        <v>1200</v>
      </c>
      <c r="J30" s="23"/>
      <c r="K30" s="5"/>
    </row>
    <row r="31" spans="1:11" ht="14.25" customHeight="1">
      <c r="A31" s="10"/>
      <c r="B31" s="18"/>
      <c r="C31" s="19">
        <v>44638</v>
      </c>
      <c r="D31" s="20" t="s">
        <v>86</v>
      </c>
      <c r="E31" s="20"/>
      <c r="F31" s="21" t="s">
        <v>96</v>
      </c>
      <c r="G31" s="21"/>
      <c r="H31" s="21"/>
      <c r="I31" s="22">
        <v>1200</v>
      </c>
      <c r="J31" s="23"/>
      <c r="K31" s="5"/>
    </row>
    <row r="32" spans="1:11" ht="14.25" customHeight="1">
      <c r="A32" s="10"/>
      <c r="B32" s="18"/>
      <c r="C32" s="19">
        <v>44638</v>
      </c>
      <c r="D32" s="20" t="s">
        <v>87</v>
      </c>
      <c r="E32" s="20"/>
      <c r="F32" s="21" t="s">
        <v>96</v>
      </c>
      <c r="G32" s="21"/>
      <c r="H32" s="21"/>
      <c r="I32" s="22">
        <v>1200</v>
      </c>
      <c r="J32" s="23"/>
      <c r="K32" s="5"/>
    </row>
    <row r="33" spans="1:11" ht="14.25" customHeight="1">
      <c r="A33" s="10"/>
      <c r="B33" s="18"/>
      <c r="C33" s="19">
        <v>44638</v>
      </c>
      <c r="D33" s="20" t="s">
        <v>88</v>
      </c>
      <c r="E33" s="20"/>
      <c r="F33" s="21" t="s">
        <v>96</v>
      </c>
      <c r="G33" s="21"/>
      <c r="H33" s="21"/>
      <c r="I33" s="22">
        <v>1200</v>
      </c>
      <c r="J33" s="23"/>
      <c r="K33" s="5"/>
    </row>
    <row r="34" spans="1:11" ht="14.25" customHeight="1">
      <c r="A34" s="10"/>
      <c r="B34" s="18"/>
      <c r="C34" s="19">
        <v>44638</v>
      </c>
      <c r="D34" s="20" t="s">
        <v>89</v>
      </c>
      <c r="E34" s="20"/>
      <c r="F34" s="21" t="s">
        <v>96</v>
      </c>
      <c r="G34" s="21"/>
      <c r="H34" s="21"/>
      <c r="I34" s="22">
        <v>1200</v>
      </c>
      <c r="J34" s="23"/>
      <c r="K34" s="5"/>
    </row>
    <row r="35" spans="1:11" ht="14.25" customHeight="1">
      <c r="A35" s="10"/>
      <c r="B35" s="18"/>
      <c r="C35" s="19">
        <v>44638</v>
      </c>
      <c r="D35" s="20" t="s">
        <v>90</v>
      </c>
      <c r="E35" s="20"/>
      <c r="F35" s="21" t="s">
        <v>96</v>
      </c>
      <c r="G35" s="21"/>
      <c r="H35" s="21"/>
      <c r="I35" s="22">
        <v>1200</v>
      </c>
      <c r="J35" s="23"/>
      <c r="K35" s="5"/>
    </row>
    <row r="36" spans="1:11" ht="14.25" customHeight="1">
      <c r="A36" s="10"/>
      <c r="B36" s="18"/>
      <c r="C36" s="19">
        <v>44638</v>
      </c>
      <c r="D36" s="20" t="s">
        <v>91</v>
      </c>
      <c r="E36" s="20"/>
      <c r="F36" s="21" t="s">
        <v>96</v>
      </c>
      <c r="G36" s="21"/>
      <c r="H36" s="21"/>
      <c r="I36" s="22">
        <v>1200</v>
      </c>
      <c r="J36" s="23"/>
      <c r="K36" s="5"/>
    </row>
    <row r="37" spans="1:11" ht="14.25" customHeight="1">
      <c r="A37" s="10"/>
      <c r="B37" s="18"/>
      <c r="C37" s="19">
        <v>44638</v>
      </c>
      <c r="D37" s="20" t="s">
        <v>92</v>
      </c>
      <c r="E37" s="20"/>
      <c r="F37" s="21" t="s">
        <v>96</v>
      </c>
      <c r="G37" s="21"/>
      <c r="H37" s="21"/>
      <c r="I37" s="22">
        <v>1200</v>
      </c>
      <c r="J37" s="23"/>
      <c r="K37" s="5"/>
    </row>
    <row r="38" spans="1:11" ht="14.25" customHeight="1">
      <c r="A38" s="10"/>
      <c r="B38" s="18"/>
      <c r="C38" s="19">
        <v>44638</v>
      </c>
      <c r="D38" s="20" t="s">
        <v>93</v>
      </c>
      <c r="E38" s="20"/>
      <c r="F38" s="21" t="s">
        <v>96</v>
      </c>
      <c r="G38" s="21"/>
      <c r="H38" s="21"/>
      <c r="I38" s="22">
        <v>1200</v>
      </c>
      <c r="J38" s="23"/>
      <c r="K38" s="5"/>
    </row>
    <row r="39" spans="1:11" ht="14.25" customHeight="1">
      <c r="A39" s="10"/>
      <c r="B39" s="18"/>
      <c r="C39" s="19">
        <v>44638</v>
      </c>
      <c r="D39" s="20" t="s">
        <v>94</v>
      </c>
      <c r="E39" s="20"/>
      <c r="F39" s="21" t="s">
        <v>96</v>
      </c>
      <c r="G39" s="21"/>
      <c r="H39" s="21"/>
      <c r="I39" s="22">
        <v>1200</v>
      </c>
      <c r="J39" s="23"/>
      <c r="K39" s="5"/>
    </row>
    <row r="40" spans="1:11" ht="14.25" customHeight="1">
      <c r="A40" s="10"/>
      <c r="B40" s="18"/>
      <c r="C40" s="19">
        <v>44638</v>
      </c>
      <c r="D40" s="20" t="s">
        <v>95</v>
      </c>
      <c r="E40" s="20"/>
      <c r="F40" s="21" t="s">
        <v>97</v>
      </c>
      <c r="G40" s="21"/>
      <c r="H40" s="21"/>
      <c r="I40" s="22">
        <v>36508.11</v>
      </c>
      <c r="J40" s="23"/>
      <c r="K40" s="5"/>
    </row>
    <row r="41" spans="1:11" ht="14.25" customHeight="1">
      <c r="A41" s="10"/>
      <c r="B41" s="18"/>
      <c r="C41" s="19">
        <v>44638</v>
      </c>
      <c r="D41" s="38" t="s">
        <v>95</v>
      </c>
      <c r="E41" s="20"/>
      <c r="F41" s="21" t="s">
        <v>72</v>
      </c>
      <c r="G41" s="21"/>
      <c r="H41" s="21"/>
      <c r="I41" s="22">
        <v>16310.28</v>
      </c>
      <c r="J41" s="23"/>
      <c r="K41" s="5"/>
    </row>
    <row r="42" spans="1:11" ht="14.25" customHeight="1">
      <c r="A42" s="10"/>
      <c r="B42" s="18"/>
      <c r="C42" s="19">
        <v>44641</v>
      </c>
      <c r="D42" s="20" t="s">
        <v>58</v>
      </c>
      <c r="E42" s="20"/>
      <c r="F42" s="21" t="s">
        <v>73</v>
      </c>
      <c r="G42" s="21"/>
      <c r="H42" s="21"/>
      <c r="I42" s="22">
        <v>4689.93</v>
      </c>
      <c r="J42" s="23"/>
      <c r="K42" s="5"/>
    </row>
    <row r="43" spans="1:11" ht="14.25" customHeight="1">
      <c r="A43" s="10"/>
      <c r="B43" s="18"/>
      <c r="C43" s="19">
        <v>44641</v>
      </c>
      <c r="D43" s="20" t="s">
        <v>59</v>
      </c>
      <c r="E43" s="20"/>
      <c r="F43" s="21" t="s">
        <v>74</v>
      </c>
      <c r="G43" s="21"/>
      <c r="H43" s="21"/>
      <c r="I43" s="22">
        <v>1260</v>
      </c>
      <c r="J43" s="23"/>
      <c r="K43" s="5"/>
    </row>
    <row r="44" spans="1:11" ht="14.25" customHeight="1">
      <c r="A44" s="10"/>
      <c r="B44" s="18"/>
      <c r="C44" s="19">
        <v>44642</v>
      </c>
      <c r="D44" s="20" t="s">
        <v>51</v>
      </c>
      <c r="E44" s="20"/>
      <c r="F44" s="21" t="s">
        <v>75</v>
      </c>
      <c r="G44" s="21"/>
      <c r="H44" s="21"/>
      <c r="I44" s="22">
        <v>2587.11</v>
      </c>
      <c r="J44" s="23"/>
      <c r="K44" s="5"/>
    </row>
    <row r="45" spans="1:11" ht="14.25" customHeight="1">
      <c r="A45" s="10"/>
      <c r="B45" s="18"/>
      <c r="C45" s="19">
        <v>44642</v>
      </c>
      <c r="D45" s="20" t="s">
        <v>60</v>
      </c>
      <c r="E45" s="20"/>
      <c r="F45" s="21" t="s">
        <v>76</v>
      </c>
      <c r="G45" s="21"/>
      <c r="H45" s="21"/>
      <c r="I45" s="22">
        <v>14992</v>
      </c>
      <c r="J45" s="23"/>
      <c r="K45" s="5"/>
    </row>
    <row r="46" spans="1:11" ht="14.25" customHeight="1">
      <c r="A46" s="10"/>
      <c r="B46" s="18"/>
      <c r="C46" s="19">
        <v>44645</v>
      </c>
      <c r="D46" s="20" t="s">
        <v>61</v>
      </c>
      <c r="E46" s="20"/>
      <c r="F46" s="21" t="s">
        <v>77</v>
      </c>
      <c r="G46" s="21"/>
      <c r="H46" s="21"/>
      <c r="I46" s="22">
        <v>7000</v>
      </c>
      <c r="J46" s="23"/>
      <c r="K46" s="5"/>
    </row>
    <row r="47" spans="1:11" ht="14.25" customHeight="1">
      <c r="A47" s="10"/>
      <c r="B47" s="18"/>
      <c r="C47" s="19">
        <v>44650</v>
      </c>
      <c r="D47" s="20" t="s">
        <v>12</v>
      </c>
      <c r="E47" s="20"/>
      <c r="F47" s="21" t="s">
        <v>44</v>
      </c>
      <c r="G47" s="21"/>
      <c r="H47" s="21"/>
      <c r="I47" s="22">
        <v>4500</v>
      </c>
      <c r="J47" s="23"/>
      <c r="K47" s="5"/>
    </row>
    <row r="48" spans="1:11" ht="14.25" customHeight="1">
      <c r="A48" s="10"/>
      <c r="B48" s="18"/>
      <c r="C48" s="19">
        <v>44650</v>
      </c>
      <c r="D48" s="20" t="s">
        <v>62</v>
      </c>
      <c r="E48" s="20"/>
      <c r="F48" s="21" t="s">
        <v>78</v>
      </c>
      <c r="G48" s="21"/>
      <c r="H48" s="21"/>
      <c r="I48" s="22">
        <v>800</v>
      </c>
      <c r="J48" s="23"/>
      <c r="K48" s="5"/>
    </row>
    <row r="49" spans="1:11" ht="14.25" customHeight="1">
      <c r="A49" s="10"/>
      <c r="B49" s="18"/>
      <c r="C49" s="19">
        <v>44650</v>
      </c>
      <c r="D49" s="20" t="s">
        <v>63</v>
      </c>
      <c r="E49" s="20"/>
      <c r="F49" s="21" t="s">
        <v>79</v>
      </c>
      <c r="G49" s="21"/>
      <c r="H49" s="21"/>
      <c r="I49" s="22">
        <v>3725</v>
      </c>
      <c r="J49" s="23"/>
      <c r="K49" s="5"/>
    </row>
    <row r="50" spans="1:11" ht="14.25" customHeight="1">
      <c r="A50" s="10"/>
      <c r="B50" s="18"/>
      <c r="C50" s="19">
        <v>44650</v>
      </c>
      <c r="D50" s="20" t="s">
        <v>13</v>
      </c>
      <c r="E50" s="20"/>
      <c r="F50" s="21" t="s">
        <v>22</v>
      </c>
      <c r="G50" s="21"/>
      <c r="H50" s="21"/>
      <c r="I50" s="22">
        <v>3547.84</v>
      </c>
      <c r="J50" s="23"/>
      <c r="K50" s="5"/>
    </row>
    <row r="51" spans="1:11" ht="14.25" customHeight="1">
      <c r="A51" s="10"/>
      <c r="B51" s="18"/>
      <c r="C51" s="19">
        <v>44650</v>
      </c>
      <c r="D51" s="20" t="s">
        <v>31</v>
      </c>
      <c r="E51" s="20"/>
      <c r="F51" s="21" t="s">
        <v>46</v>
      </c>
      <c r="G51" s="21"/>
      <c r="H51" s="21"/>
      <c r="I51" s="22">
        <v>4913.26</v>
      </c>
      <c r="J51" s="23"/>
      <c r="K51" s="5"/>
    </row>
    <row r="52" spans="1:11" ht="14.25" customHeight="1">
      <c r="A52" s="10"/>
      <c r="B52" s="18"/>
      <c r="C52" s="19">
        <v>44650</v>
      </c>
      <c r="D52" s="20" t="s">
        <v>32</v>
      </c>
      <c r="E52" s="20"/>
      <c r="F52" s="21" t="s">
        <v>47</v>
      </c>
      <c r="G52" s="21"/>
      <c r="H52" s="21"/>
      <c r="I52" s="22">
        <v>3428.57</v>
      </c>
      <c r="J52" s="23"/>
      <c r="K52" s="5"/>
    </row>
    <row r="53" spans="1:11" ht="14.25" customHeight="1">
      <c r="A53" s="10"/>
      <c r="B53" s="18"/>
      <c r="C53" s="19">
        <v>44650</v>
      </c>
      <c r="D53" s="20" t="s">
        <v>98</v>
      </c>
      <c r="E53" s="20"/>
      <c r="F53" s="21" t="s">
        <v>99</v>
      </c>
      <c r="G53" s="21"/>
      <c r="H53" s="21"/>
      <c r="I53" s="22">
        <v>6860.04</v>
      </c>
      <c r="J53" s="23"/>
      <c r="K53" s="5"/>
    </row>
    <row r="54" spans="1:11" ht="14.25" customHeight="1">
      <c r="A54" s="10"/>
      <c r="B54" s="18"/>
      <c r="C54" s="19">
        <v>44650</v>
      </c>
      <c r="D54" s="20" t="s">
        <v>52</v>
      </c>
      <c r="E54" s="20"/>
      <c r="F54" s="21" t="s">
        <v>83</v>
      </c>
      <c r="G54" s="21"/>
      <c r="H54" s="21"/>
      <c r="I54" s="22">
        <v>28087.78</v>
      </c>
      <c r="J54" s="23"/>
      <c r="K54" s="5"/>
    </row>
    <row r="55" spans="1:11" ht="14.25" customHeight="1">
      <c r="A55" s="10"/>
      <c r="B55" s="18"/>
      <c r="C55" s="19"/>
      <c r="D55" s="20"/>
      <c r="E55" s="20"/>
      <c r="F55" s="21"/>
      <c r="G55" s="21"/>
      <c r="H55" s="21"/>
      <c r="I55" s="22"/>
      <c r="J55" s="23"/>
      <c r="K55" s="5"/>
    </row>
    <row r="56" spans="1:11" ht="14.25" customHeight="1">
      <c r="A56" s="10"/>
      <c r="B56" s="18"/>
      <c r="C56" s="19"/>
      <c r="D56" s="20"/>
      <c r="E56" s="20"/>
      <c r="F56" s="21"/>
      <c r="G56" s="21"/>
      <c r="H56" s="21"/>
      <c r="I56" s="22"/>
      <c r="J56" s="23"/>
      <c r="K56" s="5"/>
    </row>
    <row r="57" spans="1:11" ht="14.25" customHeight="1">
      <c r="A57" s="10"/>
      <c r="B57" s="18"/>
      <c r="C57" s="19"/>
      <c r="D57" s="20"/>
      <c r="E57" s="20"/>
      <c r="F57" s="21"/>
      <c r="G57" s="21"/>
      <c r="H57" s="21"/>
      <c r="I57" s="22"/>
      <c r="J57" s="23"/>
      <c r="K57" s="5"/>
    </row>
    <row r="58" spans="1:11" ht="14.25" customHeight="1">
      <c r="A58" s="10"/>
      <c r="B58" s="25"/>
      <c r="C58" s="26"/>
      <c r="D58" s="27"/>
      <c r="E58" s="27"/>
      <c r="F58" s="27"/>
      <c r="G58" s="27"/>
      <c r="H58" s="27"/>
      <c r="I58" s="28"/>
      <c r="J58" s="29"/>
      <c r="K58" s="5"/>
    </row>
    <row r="59" spans="1:11" ht="14.25" customHeight="1">
      <c r="A59" s="10"/>
      <c r="B59" s="18"/>
      <c r="C59" s="24"/>
      <c r="D59" s="20"/>
      <c r="E59" s="30" t="s">
        <v>6</v>
      </c>
      <c r="F59" s="20"/>
      <c r="G59" s="20"/>
      <c r="H59" s="20"/>
      <c r="I59" s="31">
        <f>SUM(I13:I57)</f>
        <v>275481.98</v>
      </c>
      <c r="J59" s="23"/>
      <c r="K59" s="5"/>
    </row>
    <row r="60" spans="1:11" ht="14.25" customHeight="1">
      <c r="A60" s="10"/>
      <c r="B60" s="32"/>
      <c r="C60" s="33"/>
      <c r="D60" s="33"/>
      <c r="E60" s="34"/>
      <c r="F60" s="34"/>
      <c r="G60" s="34"/>
      <c r="H60" s="34"/>
      <c r="I60" s="35"/>
      <c r="J60" s="36"/>
      <c r="K60" s="5"/>
    </row>
    <row r="61" spans="1:11" ht="14.25" customHeight="1">
      <c r="A61" s="1"/>
      <c r="B61" s="24"/>
      <c r="C61" s="24"/>
      <c r="D61" s="24"/>
      <c r="E61" s="20"/>
      <c r="F61" s="20"/>
      <c r="G61" s="20"/>
      <c r="H61" s="20"/>
      <c r="I61" s="22"/>
      <c r="J61" s="24"/>
      <c r="K61" s="1"/>
    </row>
    <row r="62" spans="1:11" ht="14.25" customHeight="1">
      <c r="A62" s="1"/>
      <c r="B62" s="24"/>
      <c r="C62" s="19"/>
      <c r="D62" s="20"/>
      <c r="E62" s="20"/>
      <c r="F62" s="21"/>
      <c r="G62" s="21"/>
      <c r="H62" s="21"/>
      <c r="I62" s="22"/>
      <c r="J62" s="24"/>
      <c r="K62" s="1"/>
    </row>
    <row r="63" spans="1:11" ht="14.25" customHeight="1">
      <c r="A63" s="1"/>
      <c r="B63" s="24"/>
      <c r="C63" s="19"/>
      <c r="D63" s="20"/>
      <c r="E63" s="20"/>
      <c r="F63" s="21"/>
      <c r="G63" s="21"/>
      <c r="H63" s="21"/>
      <c r="I63" s="22"/>
      <c r="J63" s="24"/>
      <c r="K63" s="1"/>
    </row>
    <row r="64" spans="1:11" ht="14.25" customHeight="1">
      <c r="A64" s="1"/>
      <c r="B64" s="24"/>
      <c r="C64" s="24"/>
      <c r="D64" s="20"/>
      <c r="E64" s="20"/>
      <c r="F64" s="20"/>
      <c r="G64" s="20"/>
      <c r="H64" s="20"/>
      <c r="I64" s="22"/>
      <c r="J64" s="24"/>
      <c r="K64" s="1"/>
    </row>
    <row r="65" spans="1:11" ht="14.25" customHeight="1">
      <c r="A65" s="1"/>
      <c r="B65" s="24"/>
      <c r="C65" s="24"/>
      <c r="D65" s="20"/>
      <c r="E65" s="20"/>
      <c r="F65" s="20"/>
      <c r="G65" s="20"/>
      <c r="H65" s="20"/>
      <c r="I65" s="22"/>
      <c r="J65" s="24"/>
      <c r="K65" s="1"/>
    </row>
    <row r="66" spans="1:11" ht="14.25" customHeight="1">
      <c r="A66" s="1"/>
      <c r="B66" s="24"/>
      <c r="C66" s="24"/>
      <c r="D66" s="20"/>
      <c r="E66" s="30"/>
      <c r="F66" s="20"/>
      <c r="G66" s="20"/>
      <c r="H66" s="20"/>
      <c r="I66" s="37"/>
      <c r="J66" s="24"/>
      <c r="K66" s="1"/>
    </row>
    <row r="67" spans="1:11" ht="14.25" customHeight="1">
      <c r="A67" s="1"/>
      <c r="B67" s="24"/>
      <c r="C67" s="24"/>
      <c r="D67" s="24"/>
      <c r="E67" s="20"/>
      <c r="F67" s="20"/>
      <c r="G67" s="20"/>
      <c r="H67" s="20"/>
      <c r="I67" s="22"/>
      <c r="J67" s="24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0.75" customHeight="1">
      <c r="A71" s="1"/>
      <c r="B71" s="11"/>
      <c r="C71" s="11"/>
      <c r="D71" s="11"/>
      <c r="E71" s="11"/>
      <c r="F71" s="11"/>
      <c r="G71" s="11"/>
      <c r="H71" s="11"/>
      <c r="I71" s="11"/>
      <c r="J71" s="11"/>
      <c r="K71" s="1"/>
    </row>
    <row r="72" spans="1:11" ht="14.25" customHeight="1">
      <c r="A72" s="1"/>
      <c r="B72" s="44" t="s">
        <v>7</v>
      </c>
      <c r="C72" s="45"/>
      <c r="D72" s="45"/>
      <c r="E72" s="45"/>
      <c r="F72" s="45"/>
      <c r="G72" s="45"/>
      <c r="H72" s="45"/>
      <c r="I72" s="45"/>
      <c r="J72" s="45"/>
      <c r="K72" s="1"/>
    </row>
    <row r="73" spans="1:11" ht="14.25" customHeight="1">
      <c r="A73" s="1"/>
      <c r="B73" s="44" t="s">
        <v>8</v>
      </c>
      <c r="C73" s="45"/>
      <c r="D73" s="45"/>
      <c r="E73" s="45"/>
      <c r="F73" s="45"/>
      <c r="G73" s="45"/>
      <c r="H73" s="45"/>
      <c r="I73" s="45"/>
      <c r="J73" s="45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customHeight="1"/>
  </sheetData>
  <mergeCells count="3">
    <mergeCell ref="B10:J10"/>
    <mergeCell ref="B72:J72"/>
    <mergeCell ref="B73:J73"/>
  </mergeCells>
  <pageMargins left="0.7" right="0.7" top="0.75" bottom="0.75" header="0.3" footer="0.3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3495-5C1B-4528-BB80-6DC37101F217}">
  <dimension ref="A1:K124"/>
  <sheetViews>
    <sheetView topLeftCell="A46" zoomScaleNormal="100" workbookViewId="0">
      <selection activeCell="C52" sqref="C52"/>
    </sheetView>
  </sheetViews>
  <sheetFormatPr baseColWidth="10" defaultColWidth="14" defaultRowHeight="15"/>
  <cols>
    <col min="1" max="1" width="10.7109375" customWidth="1"/>
    <col min="2" max="2" width="1.7109375" customWidth="1"/>
    <col min="3" max="4" width="15.7109375" customWidth="1"/>
    <col min="5" max="5" width="20.710937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100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>
        <v>44658</v>
      </c>
      <c r="D15" s="39" t="s">
        <v>101</v>
      </c>
      <c r="E15" s="20"/>
      <c r="F15" s="21" t="s">
        <v>116</v>
      </c>
      <c r="G15" s="21"/>
      <c r="H15" s="21"/>
      <c r="I15" s="22">
        <f>3908.8-174.5</f>
        <v>3734.3</v>
      </c>
      <c r="J15" s="23"/>
      <c r="K15" s="5"/>
    </row>
    <row r="16" spans="1:11" ht="14.25" customHeight="1">
      <c r="A16" s="10"/>
      <c r="B16" s="18"/>
      <c r="C16" s="19">
        <v>44659</v>
      </c>
      <c r="D16" s="38" t="s">
        <v>58</v>
      </c>
      <c r="E16" s="20"/>
      <c r="F16" s="21" t="s">
        <v>117</v>
      </c>
      <c r="G16" s="21"/>
      <c r="H16" s="21"/>
      <c r="I16" s="22">
        <v>4689.93</v>
      </c>
      <c r="J16" s="23"/>
      <c r="K16" s="5"/>
    </row>
    <row r="17" spans="1:11" ht="14.25" customHeight="1">
      <c r="A17" s="10"/>
      <c r="B17" s="18"/>
      <c r="C17" s="19">
        <v>44659</v>
      </c>
      <c r="D17" s="39" t="s">
        <v>28</v>
      </c>
      <c r="E17" s="20"/>
      <c r="F17" s="21" t="s">
        <v>118</v>
      </c>
      <c r="G17" s="21"/>
      <c r="H17" s="21"/>
      <c r="I17" s="22">
        <v>7165.18</v>
      </c>
      <c r="J17" s="23"/>
      <c r="K17" s="5"/>
    </row>
    <row r="18" spans="1:11" ht="14.25" customHeight="1">
      <c r="A18" s="10"/>
      <c r="B18" s="18"/>
      <c r="C18" s="19">
        <v>44670</v>
      </c>
      <c r="D18" s="40" t="s">
        <v>102</v>
      </c>
      <c r="E18" s="20"/>
      <c r="F18" s="21" t="s">
        <v>119</v>
      </c>
      <c r="G18" s="21"/>
      <c r="H18" s="21"/>
      <c r="I18" s="22">
        <v>4299.1099999999997</v>
      </c>
      <c r="J18" s="23"/>
      <c r="K18" s="5"/>
    </row>
    <row r="19" spans="1:11" ht="14.25" customHeight="1">
      <c r="A19" s="10"/>
      <c r="B19" s="18"/>
      <c r="C19" s="19">
        <v>44672</v>
      </c>
      <c r="D19" s="41" t="s">
        <v>4</v>
      </c>
      <c r="E19" s="20"/>
      <c r="F19" s="21" t="s">
        <v>120</v>
      </c>
      <c r="G19" s="21"/>
      <c r="H19" s="21"/>
      <c r="I19" s="22">
        <v>332.07</v>
      </c>
      <c r="J19" s="23"/>
      <c r="K19" s="5"/>
    </row>
    <row r="20" spans="1:11" ht="14.25" customHeight="1">
      <c r="A20" s="10"/>
      <c r="B20" s="18"/>
      <c r="C20" s="19">
        <v>44672</v>
      </c>
      <c r="D20" s="41" t="s">
        <v>9</v>
      </c>
      <c r="E20" s="20"/>
      <c r="F20" s="21" t="s">
        <v>121</v>
      </c>
      <c r="G20" s="21"/>
      <c r="H20" s="21"/>
      <c r="I20" s="22">
        <v>1641.4</v>
      </c>
      <c r="J20" s="23"/>
      <c r="K20" s="5"/>
    </row>
    <row r="21" spans="1:11" ht="14.25" customHeight="1">
      <c r="A21" s="10"/>
      <c r="B21" s="18"/>
      <c r="C21" s="19">
        <v>44672</v>
      </c>
      <c r="D21" s="41" t="s">
        <v>4</v>
      </c>
      <c r="E21" s="20"/>
      <c r="F21" s="21" t="s">
        <v>122</v>
      </c>
      <c r="G21" s="21"/>
      <c r="H21" s="21"/>
      <c r="I21" s="22">
        <v>88.78</v>
      </c>
      <c r="J21" s="23"/>
      <c r="K21" s="5"/>
    </row>
    <row r="22" spans="1:11" ht="14.25" customHeight="1">
      <c r="A22" s="10"/>
      <c r="B22" s="18"/>
      <c r="C22" s="19">
        <v>44672</v>
      </c>
      <c r="D22" s="39" t="s">
        <v>4</v>
      </c>
      <c r="E22" s="20"/>
      <c r="F22" s="21" t="s">
        <v>123</v>
      </c>
      <c r="G22" s="21"/>
      <c r="H22" s="21"/>
      <c r="I22" s="22">
        <v>199</v>
      </c>
      <c r="J22" s="23"/>
      <c r="K22" s="5"/>
    </row>
    <row r="23" spans="1:11" ht="14.25" customHeight="1">
      <c r="A23" s="10"/>
      <c r="B23" s="18"/>
      <c r="C23" s="19">
        <v>44672</v>
      </c>
      <c r="D23" s="41" t="s">
        <v>13</v>
      </c>
      <c r="E23" s="20"/>
      <c r="F23" s="21" t="s">
        <v>22</v>
      </c>
      <c r="G23" s="21"/>
      <c r="H23" s="21"/>
      <c r="I23" s="22">
        <f>+'[1] LIQUIDACION 06'!$S$47</f>
        <v>2940.36</v>
      </c>
      <c r="J23" s="23"/>
      <c r="K23" s="5"/>
    </row>
    <row r="24" spans="1:11" ht="14.25" customHeight="1">
      <c r="A24" s="10"/>
      <c r="B24" s="18"/>
      <c r="C24" s="19">
        <v>44673</v>
      </c>
      <c r="D24" s="38" t="s">
        <v>103</v>
      </c>
      <c r="E24" s="20"/>
      <c r="F24" s="21" t="s">
        <v>124</v>
      </c>
      <c r="G24" s="21"/>
      <c r="H24" s="21"/>
      <c r="I24" s="22">
        <v>77490</v>
      </c>
      <c r="J24" s="23"/>
      <c r="K24" s="5"/>
    </row>
    <row r="25" spans="1:11" ht="14.25" customHeight="1">
      <c r="A25" s="10"/>
      <c r="B25" s="18"/>
      <c r="C25" s="19">
        <v>44677</v>
      </c>
      <c r="D25" s="38" t="s">
        <v>104</v>
      </c>
      <c r="E25" s="20"/>
      <c r="F25" s="21" t="s">
        <v>125</v>
      </c>
      <c r="G25" s="21"/>
      <c r="H25" s="21"/>
      <c r="I25" s="22">
        <v>600</v>
      </c>
      <c r="J25" s="23"/>
      <c r="K25" s="5"/>
    </row>
    <row r="26" spans="1:11" ht="14.25" customHeight="1">
      <c r="A26" s="10"/>
      <c r="B26" s="18"/>
      <c r="C26" s="19">
        <v>44677</v>
      </c>
      <c r="D26" s="38" t="s">
        <v>89</v>
      </c>
      <c r="E26" s="20"/>
      <c r="F26" s="21" t="s">
        <v>125</v>
      </c>
      <c r="G26" s="21"/>
      <c r="H26" s="21"/>
      <c r="I26" s="22">
        <v>600</v>
      </c>
      <c r="J26" s="23"/>
      <c r="K26" s="5"/>
    </row>
    <row r="27" spans="1:11" ht="14.25" customHeight="1">
      <c r="A27" s="10"/>
      <c r="B27" s="18"/>
      <c r="C27" s="19">
        <v>44677</v>
      </c>
      <c r="D27" s="38" t="s">
        <v>105</v>
      </c>
      <c r="E27" s="20"/>
      <c r="F27" s="21" t="s">
        <v>125</v>
      </c>
      <c r="G27" s="21"/>
      <c r="H27" s="21"/>
      <c r="I27" s="22">
        <v>600</v>
      </c>
      <c r="J27" s="23"/>
      <c r="K27" s="5"/>
    </row>
    <row r="28" spans="1:11" ht="14.25" customHeight="1">
      <c r="A28" s="10"/>
      <c r="B28" s="18"/>
      <c r="C28" s="19">
        <v>44677</v>
      </c>
      <c r="D28" s="41" t="s">
        <v>106</v>
      </c>
      <c r="E28" s="20"/>
      <c r="F28" s="21" t="s">
        <v>125</v>
      </c>
      <c r="G28" s="21"/>
      <c r="H28" s="21"/>
      <c r="I28" s="22">
        <v>600</v>
      </c>
      <c r="J28" s="23"/>
      <c r="K28" s="5"/>
    </row>
    <row r="29" spans="1:11" ht="14.25" customHeight="1">
      <c r="A29" s="10"/>
      <c r="B29" s="18"/>
      <c r="C29" s="19">
        <v>44677</v>
      </c>
      <c r="D29" s="38" t="s">
        <v>107</v>
      </c>
      <c r="E29" s="20"/>
      <c r="F29" s="21" t="s">
        <v>125</v>
      </c>
      <c r="G29" s="21"/>
      <c r="H29" s="21"/>
      <c r="I29" s="22">
        <v>600</v>
      </c>
      <c r="J29" s="23"/>
      <c r="K29" s="5"/>
    </row>
    <row r="30" spans="1:11" ht="14.25" customHeight="1">
      <c r="A30" s="10"/>
      <c r="B30" s="18"/>
      <c r="C30" s="19">
        <v>44677</v>
      </c>
      <c r="D30" s="38" t="s">
        <v>108</v>
      </c>
      <c r="E30" s="20"/>
      <c r="F30" s="21" t="s">
        <v>125</v>
      </c>
      <c r="G30" s="21"/>
      <c r="H30" s="21"/>
      <c r="I30" s="22">
        <v>600</v>
      </c>
      <c r="J30" s="23"/>
      <c r="K30" s="5"/>
    </row>
    <row r="31" spans="1:11" ht="14.25" customHeight="1">
      <c r="A31" s="10"/>
      <c r="B31" s="18"/>
      <c r="C31" s="19">
        <v>44677</v>
      </c>
      <c r="D31" s="38" t="s">
        <v>109</v>
      </c>
      <c r="E31" s="20"/>
      <c r="F31" s="21" t="s">
        <v>125</v>
      </c>
      <c r="G31" s="21"/>
      <c r="H31" s="21"/>
      <c r="I31" s="22">
        <v>600</v>
      </c>
      <c r="J31" s="23"/>
      <c r="K31" s="5"/>
    </row>
    <row r="32" spans="1:11" ht="14.25" customHeight="1">
      <c r="A32" s="10"/>
      <c r="B32" s="18"/>
      <c r="C32" s="19">
        <v>44677</v>
      </c>
      <c r="D32" s="38" t="s">
        <v>110</v>
      </c>
      <c r="E32" s="20"/>
      <c r="F32" s="21" t="s">
        <v>125</v>
      </c>
      <c r="G32" s="21"/>
      <c r="H32" s="21"/>
      <c r="I32" s="22">
        <v>600</v>
      </c>
      <c r="J32" s="23"/>
      <c r="K32" s="5"/>
    </row>
    <row r="33" spans="1:11" ht="14.25" customHeight="1">
      <c r="A33" s="10"/>
      <c r="B33" s="18"/>
      <c r="C33" s="19">
        <v>44677</v>
      </c>
      <c r="D33" s="38" t="s">
        <v>111</v>
      </c>
      <c r="E33" s="20"/>
      <c r="F33" s="21" t="s">
        <v>125</v>
      </c>
      <c r="G33" s="21"/>
      <c r="H33" s="21"/>
      <c r="I33" s="22">
        <v>600</v>
      </c>
      <c r="J33" s="23"/>
      <c r="K33" s="5"/>
    </row>
    <row r="34" spans="1:11" ht="14.25" customHeight="1">
      <c r="A34" s="10"/>
      <c r="B34" s="18"/>
      <c r="C34" s="19">
        <v>44677</v>
      </c>
      <c r="D34" s="38" t="s">
        <v>112</v>
      </c>
      <c r="E34" s="20"/>
      <c r="F34" s="21" t="s">
        <v>125</v>
      </c>
      <c r="G34" s="21"/>
      <c r="H34" s="21"/>
      <c r="I34" s="22">
        <v>600</v>
      </c>
      <c r="J34" s="23"/>
      <c r="K34" s="5"/>
    </row>
    <row r="35" spans="1:11" ht="14.25" customHeight="1">
      <c r="A35" s="10"/>
      <c r="B35" s="18"/>
      <c r="C35" s="19">
        <v>44677</v>
      </c>
      <c r="D35" s="38" t="s">
        <v>113</v>
      </c>
      <c r="E35" s="20"/>
      <c r="F35" s="21" t="s">
        <v>125</v>
      </c>
      <c r="G35" s="21"/>
      <c r="H35" s="21"/>
      <c r="I35" s="22">
        <v>600</v>
      </c>
      <c r="J35" s="23"/>
      <c r="K35" s="5"/>
    </row>
    <row r="36" spans="1:11" ht="14.25" customHeight="1">
      <c r="A36" s="10"/>
      <c r="B36" s="18"/>
      <c r="C36" s="19">
        <v>44680</v>
      </c>
      <c r="D36" s="38" t="s">
        <v>103</v>
      </c>
      <c r="E36" s="20"/>
      <c r="F36" s="21" t="s">
        <v>126</v>
      </c>
      <c r="G36" s="21"/>
      <c r="H36" s="21"/>
      <c r="I36" s="22">
        <f>10184.5+628.05</f>
        <v>10812.55</v>
      </c>
      <c r="J36" s="23"/>
      <c r="K36" s="5"/>
    </row>
    <row r="37" spans="1:11" ht="14.25" customHeight="1">
      <c r="A37" s="10"/>
      <c r="B37" s="18"/>
      <c r="C37" s="19">
        <v>44680</v>
      </c>
      <c r="D37" s="41" t="s">
        <v>12</v>
      </c>
      <c r="E37" s="20"/>
      <c r="F37" s="21" t="s">
        <v>127</v>
      </c>
      <c r="G37" s="21"/>
      <c r="H37" s="21"/>
      <c r="I37" s="22">
        <v>4500</v>
      </c>
      <c r="J37" s="23"/>
      <c r="K37" s="5"/>
    </row>
    <row r="38" spans="1:11" ht="14.25" customHeight="1">
      <c r="A38" s="10"/>
      <c r="B38" s="18"/>
      <c r="C38" s="19">
        <v>44680</v>
      </c>
      <c r="D38" s="40" t="s">
        <v>114</v>
      </c>
      <c r="E38" s="20"/>
      <c r="F38" s="21" t="s">
        <v>128</v>
      </c>
      <c r="G38" s="21"/>
      <c r="H38" s="21"/>
      <c r="I38" s="22">
        <v>7843.25</v>
      </c>
      <c r="J38" s="23"/>
      <c r="K38" s="5"/>
    </row>
    <row r="39" spans="1:11" ht="14.25" customHeight="1">
      <c r="A39" s="10"/>
      <c r="B39" s="18"/>
      <c r="C39" s="19">
        <v>44680</v>
      </c>
      <c r="D39" s="38" t="s">
        <v>115</v>
      </c>
      <c r="E39" s="20"/>
      <c r="F39" s="21" t="s">
        <v>129</v>
      </c>
      <c r="G39" s="21"/>
      <c r="H39" s="21"/>
      <c r="I39" s="22">
        <v>720</v>
      </c>
      <c r="J39" s="23"/>
      <c r="K39" s="5"/>
    </row>
    <row r="40" spans="1:11" ht="14.25" customHeight="1">
      <c r="A40" s="10"/>
      <c r="B40" s="18"/>
      <c r="C40" s="19">
        <v>44681</v>
      </c>
      <c r="D40" s="38" t="s">
        <v>13</v>
      </c>
      <c r="E40" s="20"/>
      <c r="F40" s="21" t="s">
        <v>130</v>
      </c>
      <c r="G40" s="21"/>
      <c r="H40" s="21"/>
      <c r="I40" s="22">
        <f>3924.03+225</f>
        <v>4149.0300000000007</v>
      </c>
      <c r="J40" s="23"/>
      <c r="K40" s="5"/>
    </row>
    <row r="41" spans="1:11" ht="14.25" customHeight="1">
      <c r="A41" s="10"/>
      <c r="B41" s="18"/>
      <c r="C41" s="19">
        <v>44659</v>
      </c>
      <c r="D41" s="38" t="s">
        <v>31</v>
      </c>
      <c r="E41" s="20"/>
      <c r="F41" s="21" t="s">
        <v>134</v>
      </c>
      <c r="G41" s="21"/>
      <c r="H41" s="21"/>
      <c r="I41" s="22">
        <v>4913.26</v>
      </c>
      <c r="J41" s="23"/>
      <c r="K41" s="5"/>
    </row>
    <row r="42" spans="1:11" ht="14.25" customHeight="1">
      <c r="A42" s="10"/>
      <c r="B42" s="18"/>
      <c r="C42" s="19">
        <v>44659</v>
      </c>
      <c r="D42" s="38" t="s">
        <v>131</v>
      </c>
      <c r="E42" s="20"/>
      <c r="F42" s="21" t="s">
        <v>135</v>
      </c>
      <c r="G42" s="21"/>
      <c r="H42" s="21"/>
      <c r="I42" s="22">
        <v>3428.57</v>
      </c>
      <c r="J42" s="23"/>
      <c r="K42" s="5"/>
    </row>
    <row r="43" spans="1:11" ht="14.25" customHeight="1">
      <c r="A43" s="10"/>
      <c r="B43" s="18"/>
      <c r="C43" s="19">
        <v>44659</v>
      </c>
      <c r="D43" s="38" t="s">
        <v>52</v>
      </c>
      <c r="E43" s="20"/>
      <c r="F43" s="21" t="s">
        <v>136</v>
      </c>
      <c r="G43" s="21"/>
      <c r="H43" s="21"/>
      <c r="I43" s="22">
        <f>28087.22</f>
        <v>28087.22</v>
      </c>
      <c r="J43" s="23"/>
      <c r="K43" s="5"/>
    </row>
    <row r="44" spans="1:11" ht="14.25" customHeight="1">
      <c r="A44" s="10"/>
      <c r="B44" s="18"/>
      <c r="C44" s="19">
        <v>44680</v>
      </c>
      <c r="D44" s="38" t="s">
        <v>131</v>
      </c>
      <c r="E44" s="20"/>
      <c r="F44" s="21" t="s">
        <v>137</v>
      </c>
      <c r="G44" s="21"/>
      <c r="H44" s="21"/>
      <c r="I44" s="22">
        <v>3428.57</v>
      </c>
      <c r="J44" s="23"/>
      <c r="K44" s="5"/>
    </row>
    <row r="45" spans="1:11" ht="14.25" customHeight="1">
      <c r="A45" s="10"/>
      <c r="B45" s="18"/>
      <c r="C45" s="19">
        <v>44680</v>
      </c>
      <c r="D45" s="38" t="s">
        <v>52</v>
      </c>
      <c r="E45" s="20"/>
      <c r="F45" s="21" t="s">
        <v>138</v>
      </c>
      <c r="G45" s="21"/>
      <c r="H45" s="21"/>
      <c r="I45" s="22">
        <v>28087.5</v>
      </c>
      <c r="J45" s="23"/>
      <c r="K45" s="5"/>
    </row>
    <row r="46" spans="1:11" ht="14.25" customHeight="1">
      <c r="A46" s="10"/>
      <c r="B46" s="18"/>
      <c r="C46" s="19">
        <v>44680</v>
      </c>
      <c r="D46" s="38" t="s">
        <v>31</v>
      </c>
      <c r="E46" s="20"/>
      <c r="F46" s="21" t="s">
        <v>139</v>
      </c>
      <c r="G46" s="21"/>
      <c r="H46" s="21"/>
      <c r="I46" s="22">
        <v>4913.26</v>
      </c>
      <c r="J46" s="23"/>
      <c r="K46" s="5"/>
    </row>
    <row r="47" spans="1:11" ht="14.25" customHeight="1">
      <c r="A47" s="10"/>
      <c r="B47" s="18"/>
      <c r="C47" s="19">
        <v>44680</v>
      </c>
      <c r="D47" s="38" t="s">
        <v>98</v>
      </c>
      <c r="E47" s="20"/>
      <c r="F47" s="21" t="s">
        <v>140</v>
      </c>
      <c r="G47" s="21"/>
      <c r="H47" s="21"/>
      <c r="I47" s="22">
        <v>949.38</v>
      </c>
      <c r="J47" s="23"/>
      <c r="K47" s="5"/>
    </row>
    <row r="48" spans="1:11" ht="14.25" customHeight="1">
      <c r="A48" s="10"/>
      <c r="B48" s="18"/>
      <c r="C48" s="19">
        <v>44680</v>
      </c>
      <c r="D48" s="38" t="s">
        <v>132</v>
      </c>
      <c r="E48" s="20"/>
      <c r="F48" s="21" t="s">
        <v>125</v>
      </c>
      <c r="G48" s="21"/>
      <c r="H48" s="21"/>
      <c r="I48" s="22">
        <v>600</v>
      </c>
      <c r="J48" s="23"/>
      <c r="K48" s="5"/>
    </row>
    <row r="49" spans="1:11" ht="14.25" customHeight="1">
      <c r="A49" s="10"/>
      <c r="B49" s="18"/>
      <c r="C49" s="19">
        <v>44680</v>
      </c>
      <c r="D49" s="38" t="s">
        <v>133</v>
      </c>
      <c r="E49" s="20"/>
      <c r="F49" s="21" t="s">
        <v>125</v>
      </c>
      <c r="G49" s="21"/>
      <c r="H49" s="21"/>
      <c r="I49" s="22">
        <v>600</v>
      </c>
      <c r="J49" s="23"/>
      <c r="K49" s="5"/>
    </row>
    <row r="50" spans="1:11" ht="14.25" customHeight="1">
      <c r="A50" s="10"/>
      <c r="B50" s="18"/>
      <c r="C50" s="19"/>
      <c r="D50" s="20"/>
      <c r="E50" s="20"/>
      <c r="F50" s="21"/>
      <c r="G50" s="21"/>
      <c r="H50" s="21"/>
      <c r="I50" s="22"/>
      <c r="J50" s="23"/>
      <c r="K50" s="5"/>
    </row>
    <row r="51" spans="1:11" ht="14.25" customHeight="1">
      <c r="A51" s="10"/>
      <c r="B51" s="18"/>
      <c r="C51" s="19"/>
      <c r="D51" s="20"/>
      <c r="E51" s="20"/>
      <c r="F51" s="21"/>
      <c r="G51" s="21"/>
      <c r="H51" s="21"/>
      <c r="I51" s="22"/>
      <c r="J51" s="23"/>
      <c r="K51" s="5"/>
    </row>
    <row r="52" spans="1:11" ht="14.25" customHeight="1">
      <c r="A52" s="10"/>
      <c r="B52" s="18"/>
      <c r="C52" s="19"/>
      <c r="D52" s="20"/>
      <c r="E52" s="20"/>
      <c r="F52" s="21"/>
      <c r="G52" s="21"/>
      <c r="H52" s="21"/>
      <c r="I52" s="22"/>
      <c r="J52" s="23"/>
      <c r="K52" s="5"/>
    </row>
    <row r="53" spans="1:11" ht="14.25" customHeight="1">
      <c r="A53" s="10"/>
      <c r="B53" s="18"/>
      <c r="C53" s="19"/>
      <c r="D53" s="20"/>
      <c r="E53" s="20"/>
      <c r="F53" s="21"/>
      <c r="G53" s="21"/>
      <c r="H53" s="21"/>
      <c r="I53" s="22"/>
      <c r="J53" s="23"/>
      <c r="K53" s="5"/>
    </row>
    <row r="54" spans="1:11" ht="14.25" customHeight="1">
      <c r="A54" s="10"/>
      <c r="B54" s="18"/>
      <c r="C54" s="19"/>
      <c r="D54" s="20"/>
      <c r="E54" s="20"/>
      <c r="F54" s="21"/>
      <c r="G54" s="21"/>
      <c r="H54" s="21"/>
      <c r="I54" s="22"/>
      <c r="J54" s="23"/>
      <c r="K54" s="5"/>
    </row>
    <row r="55" spans="1:11" ht="14.25" customHeight="1">
      <c r="A55" s="10"/>
      <c r="B55" s="18"/>
      <c r="C55" s="19"/>
      <c r="D55" s="20"/>
      <c r="E55" s="20"/>
      <c r="F55" s="21"/>
      <c r="G55" s="21"/>
      <c r="H55" s="21"/>
      <c r="I55" s="22"/>
      <c r="J55" s="23"/>
      <c r="K55" s="5"/>
    </row>
    <row r="56" spans="1:11" ht="14.25" customHeight="1">
      <c r="A56" s="10"/>
      <c r="B56" s="18"/>
      <c r="C56" s="19"/>
      <c r="D56" s="20"/>
      <c r="E56" s="20"/>
      <c r="F56" s="21"/>
      <c r="G56" s="21"/>
      <c r="H56" s="21"/>
      <c r="I56" s="22"/>
      <c r="J56" s="23"/>
      <c r="K56" s="5"/>
    </row>
    <row r="57" spans="1:11" ht="14.25" customHeight="1">
      <c r="A57" s="10"/>
      <c r="B57" s="18"/>
      <c r="C57" s="19"/>
      <c r="D57" s="20"/>
      <c r="E57" s="20"/>
      <c r="F57" s="21"/>
      <c r="G57" s="21"/>
      <c r="H57" s="21"/>
      <c r="I57" s="22"/>
      <c r="J57" s="23"/>
      <c r="K57" s="5"/>
    </row>
    <row r="58" spans="1:11" ht="14.25" customHeight="1">
      <c r="A58" s="10"/>
      <c r="B58" s="25"/>
      <c r="C58" s="26"/>
      <c r="D58" s="27"/>
      <c r="E58" s="27"/>
      <c r="F58" s="27"/>
      <c r="G58" s="27"/>
      <c r="H58" s="27"/>
      <c r="I58" s="28"/>
      <c r="J58" s="29"/>
      <c r="K58" s="5"/>
    </row>
    <row r="59" spans="1:11" ht="14.25" customHeight="1">
      <c r="A59" s="10"/>
      <c r="B59" s="18"/>
      <c r="C59" s="24"/>
      <c r="D59" s="20"/>
      <c r="E59" s="30" t="s">
        <v>6</v>
      </c>
      <c r="F59" s="20"/>
      <c r="G59" s="20"/>
      <c r="H59" s="20"/>
      <c r="I59" s="31">
        <f>SUM(I13:I57)</f>
        <v>212212.72000000003</v>
      </c>
      <c r="J59" s="23"/>
      <c r="K59" s="5"/>
    </row>
    <row r="60" spans="1:11" ht="14.25" customHeight="1">
      <c r="A60" s="10"/>
      <c r="B60" s="32"/>
      <c r="C60" s="33"/>
      <c r="D60" s="33"/>
      <c r="E60" s="34"/>
      <c r="F60" s="34"/>
      <c r="G60" s="34"/>
      <c r="H60" s="34"/>
      <c r="I60" s="35"/>
      <c r="J60" s="36"/>
      <c r="K60" s="5"/>
    </row>
    <row r="61" spans="1:11" ht="14.25" customHeight="1">
      <c r="A61" s="1"/>
      <c r="B61" s="24"/>
      <c r="C61" s="24"/>
      <c r="D61" s="24"/>
      <c r="E61" s="20"/>
      <c r="F61" s="20"/>
      <c r="G61" s="20"/>
      <c r="H61" s="20"/>
      <c r="I61" s="22"/>
      <c r="J61" s="24"/>
      <c r="K61" s="1"/>
    </row>
    <row r="62" spans="1:11" ht="14.25" customHeight="1">
      <c r="A62" s="1"/>
      <c r="B62" s="24"/>
      <c r="C62" s="19"/>
      <c r="D62" s="20"/>
      <c r="E62" s="20"/>
      <c r="F62" s="21"/>
      <c r="G62" s="21"/>
      <c r="H62" s="21"/>
      <c r="I62" s="22"/>
      <c r="J62" s="24"/>
      <c r="K62" s="1"/>
    </row>
    <row r="63" spans="1:11" ht="14.25" customHeight="1">
      <c r="A63" s="1"/>
      <c r="B63" s="24"/>
      <c r="C63" s="19"/>
      <c r="D63" s="20"/>
      <c r="E63" s="20"/>
      <c r="F63" s="21"/>
      <c r="G63" s="21"/>
      <c r="H63" s="21"/>
      <c r="I63" s="22"/>
      <c r="J63" s="24"/>
      <c r="K63" s="1"/>
    </row>
    <row r="64" spans="1:11" ht="14.25" customHeight="1">
      <c r="A64" s="1"/>
      <c r="B64" s="24"/>
      <c r="C64" s="24"/>
      <c r="D64" s="20"/>
      <c r="E64" s="20"/>
      <c r="F64" s="20"/>
      <c r="G64" s="20"/>
      <c r="H64" s="20"/>
      <c r="I64" s="22"/>
      <c r="J64" s="24"/>
      <c r="K64" s="1"/>
    </row>
    <row r="65" spans="1:11" ht="14.25" customHeight="1">
      <c r="A65" s="1"/>
      <c r="B65" s="24"/>
      <c r="C65" s="24"/>
      <c r="D65" s="20"/>
      <c r="E65" s="20"/>
      <c r="F65" s="20"/>
      <c r="G65" s="20"/>
      <c r="H65" s="20"/>
      <c r="I65" s="22"/>
      <c r="J65" s="24"/>
      <c r="K65" s="1"/>
    </row>
    <row r="66" spans="1:11" ht="14.25" customHeight="1">
      <c r="A66" s="1"/>
      <c r="B66" s="24"/>
      <c r="C66" s="24"/>
      <c r="D66" s="20"/>
      <c r="E66" s="30"/>
      <c r="F66" s="20"/>
      <c r="G66" s="20"/>
      <c r="H66" s="20"/>
      <c r="I66" s="37"/>
      <c r="J66" s="24"/>
      <c r="K66" s="1"/>
    </row>
    <row r="67" spans="1:11" ht="14.25" customHeight="1">
      <c r="A67" s="1"/>
      <c r="B67" s="24"/>
      <c r="C67" s="24"/>
      <c r="D67" s="24"/>
      <c r="E67" s="20"/>
      <c r="F67" s="20"/>
      <c r="G67" s="20"/>
      <c r="H67" s="20"/>
      <c r="I67" s="22"/>
      <c r="J67" s="24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0.75" customHeight="1">
      <c r="A71" s="1"/>
      <c r="B71" s="11"/>
      <c r="C71" s="11"/>
      <c r="D71" s="11"/>
      <c r="E71" s="11"/>
      <c r="F71" s="11"/>
      <c r="G71" s="11"/>
      <c r="H71" s="11"/>
      <c r="I71" s="11"/>
      <c r="J71" s="11"/>
      <c r="K71" s="1"/>
    </row>
    <row r="72" spans="1:11" ht="14.25" customHeight="1">
      <c r="A72" s="1"/>
      <c r="B72" s="44" t="s">
        <v>7</v>
      </c>
      <c r="C72" s="45"/>
      <c r="D72" s="45"/>
      <c r="E72" s="45"/>
      <c r="F72" s="45"/>
      <c r="G72" s="45"/>
      <c r="H72" s="45"/>
      <c r="I72" s="45"/>
      <c r="J72" s="45"/>
      <c r="K72" s="1"/>
    </row>
    <row r="73" spans="1:11" ht="14.25" customHeight="1">
      <c r="A73" s="1"/>
      <c r="B73" s="44" t="s">
        <v>8</v>
      </c>
      <c r="C73" s="45"/>
      <c r="D73" s="45"/>
      <c r="E73" s="45"/>
      <c r="F73" s="45"/>
      <c r="G73" s="45"/>
      <c r="H73" s="45"/>
      <c r="I73" s="45"/>
      <c r="J73" s="45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.75" customHeight="1"/>
  </sheetData>
  <mergeCells count="3">
    <mergeCell ref="B10:J10"/>
    <mergeCell ref="B72:J72"/>
    <mergeCell ref="B73:J73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E0A0-B005-45DC-B790-9D9048F13C7E}">
  <dimension ref="A1:K130"/>
  <sheetViews>
    <sheetView topLeftCell="A49" zoomScaleNormal="100" workbookViewId="0">
      <selection activeCell="E57" sqref="E57"/>
    </sheetView>
  </sheetViews>
  <sheetFormatPr baseColWidth="10" defaultColWidth="14" defaultRowHeight="15"/>
  <cols>
    <col min="1" max="1" width="10.7109375" customWidth="1"/>
    <col min="2" max="2" width="1.7109375" customWidth="1"/>
    <col min="3" max="4" width="15.7109375" customWidth="1"/>
    <col min="5" max="5" width="20.710937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141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>
        <v>44685</v>
      </c>
      <c r="D15" s="20" t="s">
        <v>58</v>
      </c>
      <c r="E15" s="20"/>
      <c r="F15" s="21" t="s">
        <v>158</v>
      </c>
      <c r="G15" s="21"/>
      <c r="H15" s="21"/>
      <c r="I15" s="22">
        <v>4689.93</v>
      </c>
      <c r="J15" s="23"/>
      <c r="K15" s="5"/>
    </row>
    <row r="16" spans="1:11" ht="14.25" customHeight="1">
      <c r="A16" s="10"/>
      <c r="B16" s="18"/>
      <c r="C16" s="19">
        <v>44685</v>
      </c>
      <c r="D16" s="20" t="s">
        <v>142</v>
      </c>
      <c r="E16" s="20"/>
      <c r="F16" s="21" t="s">
        <v>159</v>
      </c>
      <c r="G16" s="21"/>
      <c r="H16" s="21"/>
      <c r="I16" s="22">
        <v>1000</v>
      </c>
      <c r="J16" s="23"/>
      <c r="K16" s="5"/>
    </row>
    <row r="17" spans="1:11" ht="14.25" customHeight="1">
      <c r="A17" s="10"/>
      <c r="B17" s="18"/>
      <c r="C17" s="19">
        <v>44685</v>
      </c>
      <c r="D17" s="20" t="s">
        <v>143</v>
      </c>
      <c r="E17" s="20"/>
      <c r="F17" s="21" t="s">
        <v>160</v>
      </c>
      <c r="G17" s="21"/>
      <c r="H17" s="21"/>
      <c r="I17" s="22">
        <v>7165.18</v>
      </c>
      <c r="J17" s="23"/>
      <c r="K17" s="5"/>
    </row>
    <row r="18" spans="1:11" ht="14.25" customHeight="1">
      <c r="A18" s="10"/>
      <c r="B18" s="18"/>
      <c r="C18" s="19">
        <v>44686</v>
      </c>
      <c r="D18" s="20" t="s">
        <v>144</v>
      </c>
      <c r="E18" s="20"/>
      <c r="F18" s="21" t="s">
        <v>161</v>
      </c>
      <c r="G18" s="21"/>
      <c r="H18" s="21"/>
      <c r="I18" s="22">
        <v>8355.5</v>
      </c>
      <c r="J18" s="23"/>
      <c r="K18" s="5"/>
    </row>
    <row r="19" spans="1:11" ht="14.25" customHeight="1">
      <c r="A19" s="10"/>
      <c r="B19" s="18"/>
      <c r="C19" s="19">
        <v>44686</v>
      </c>
      <c r="D19" s="20" t="s">
        <v>145</v>
      </c>
      <c r="E19" s="20"/>
      <c r="F19" s="21" t="s">
        <v>162</v>
      </c>
      <c r="G19" s="21"/>
      <c r="H19" s="21"/>
      <c r="I19" s="22">
        <v>21500</v>
      </c>
      <c r="J19" s="23"/>
      <c r="K19" s="5"/>
    </row>
    <row r="20" spans="1:11" ht="14.25" customHeight="1">
      <c r="A20" s="10"/>
      <c r="B20" s="18"/>
      <c r="C20" s="19">
        <v>44686</v>
      </c>
      <c r="D20" s="20" t="s">
        <v>146</v>
      </c>
      <c r="E20" s="20"/>
      <c r="F20" s="21" t="s">
        <v>163</v>
      </c>
      <c r="G20" s="21"/>
      <c r="H20" s="21"/>
      <c r="I20" s="22">
        <v>10208.75</v>
      </c>
      <c r="J20" s="23"/>
      <c r="K20" s="5"/>
    </row>
    <row r="21" spans="1:11" ht="14.25" customHeight="1">
      <c r="A21" s="10"/>
      <c r="B21" s="18"/>
      <c r="C21" s="19">
        <v>44687</v>
      </c>
      <c r="D21" s="20" t="s">
        <v>147</v>
      </c>
      <c r="E21" s="20"/>
      <c r="F21" s="21" t="s">
        <v>164</v>
      </c>
      <c r="G21" s="21"/>
      <c r="H21" s="21"/>
      <c r="I21" s="22">
        <v>2880</v>
      </c>
      <c r="J21" s="23"/>
      <c r="K21" s="5"/>
    </row>
    <row r="22" spans="1:11" ht="14.25" customHeight="1">
      <c r="A22" s="10"/>
      <c r="B22" s="18"/>
      <c r="C22" s="19">
        <v>44687</v>
      </c>
      <c r="D22" s="20" t="s">
        <v>148</v>
      </c>
      <c r="E22" s="20"/>
      <c r="F22" s="21" t="s">
        <v>165</v>
      </c>
      <c r="G22" s="21"/>
      <c r="H22" s="21"/>
      <c r="I22" s="22">
        <v>17300</v>
      </c>
      <c r="J22" s="23"/>
      <c r="K22" s="5"/>
    </row>
    <row r="23" spans="1:11" ht="14.25" customHeight="1">
      <c r="A23" s="10"/>
      <c r="B23" s="18"/>
      <c r="C23" s="19">
        <v>1206158</v>
      </c>
      <c r="D23" s="20" t="s">
        <v>149</v>
      </c>
      <c r="E23" s="20"/>
      <c r="F23" s="21" t="s">
        <v>166</v>
      </c>
      <c r="G23" s="21"/>
      <c r="H23" s="21"/>
      <c r="I23" s="22">
        <v>4480</v>
      </c>
      <c r="J23" s="23"/>
      <c r="K23" s="5"/>
    </row>
    <row r="24" spans="1:11" ht="14.25" customHeight="1">
      <c r="A24" s="10"/>
      <c r="B24" s="18"/>
      <c r="C24" s="19">
        <v>1206158</v>
      </c>
      <c r="D24" s="20" t="s">
        <v>150</v>
      </c>
      <c r="E24" s="20"/>
      <c r="F24" s="21" t="s">
        <v>167</v>
      </c>
      <c r="G24" s="21"/>
      <c r="H24" s="21"/>
      <c r="I24" s="22">
        <v>1925</v>
      </c>
      <c r="J24" s="23"/>
      <c r="K24" s="5"/>
    </row>
    <row r="25" spans="1:11" ht="14.25" customHeight="1">
      <c r="A25" s="10"/>
      <c r="B25" s="18"/>
      <c r="C25" s="19">
        <v>44694</v>
      </c>
      <c r="D25" s="20" t="s">
        <v>4</v>
      </c>
      <c r="E25" s="20"/>
      <c r="F25" s="21" t="s">
        <v>168</v>
      </c>
      <c r="G25" s="21"/>
      <c r="H25" s="21"/>
      <c r="I25" s="22">
        <v>354</v>
      </c>
      <c r="J25" s="23"/>
      <c r="K25" s="5"/>
    </row>
    <row r="26" spans="1:11" ht="14.25" customHeight="1">
      <c r="A26" s="10"/>
      <c r="B26" s="18"/>
      <c r="C26" s="19">
        <v>44694</v>
      </c>
      <c r="D26" s="20" t="s">
        <v>9</v>
      </c>
      <c r="E26" s="20"/>
      <c r="F26" s="21" t="s">
        <v>169</v>
      </c>
      <c r="G26" s="21"/>
      <c r="H26" s="21"/>
      <c r="I26" s="22">
        <v>1491.35</v>
      </c>
      <c r="J26" s="23"/>
      <c r="K26" s="5"/>
    </row>
    <row r="27" spans="1:11" ht="14.25" customHeight="1">
      <c r="A27" s="10"/>
      <c r="B27" s="18"/>
      <c r="C27" s="19">
        <v>44694</v>
      </c>
      <c r="D27" s="20" t="s">
        <v>13</v>
      </c>
      <c r="E27" s="20"/>
      <c r="F27" s="21" t="s">
        <v>22</v>
      </c>
      <c r="G27" s="21"/>
      <c r="H27" s="21"/>
      <c r="I27" s="22">
        <v>2630.25</v>
      </c>
      <c r="J27" s="23"/>
      <c r="K27" s="5"/>
    </row>
    <row r="28" spans="1:11" ht="14.25" customHeight="1">
      <c r="A28" s="10"/>
      <c r="B28" s="18"/>
      <c r="C28" s="19">
        <v>44694</v>
      </c>
      <c r="D28" s="20" t="s">
        <v>31</v>
      </c>
      <c r="E28" s="20"/>
      <c r="F28" s="21" t="s">
        <v>182</v>
      </c>
      <c r="G28" s="21"/>
      <c r="H28" s="21"/>
      <c r="I28" s="22">
        <v>4913.26</v>
      </c>
      <c r="J28" s="23"/>
      <c r="K28" s="5"/>
    </row>
    <row r="29" spans="1:11" ht="14.25" customHeight="1">
      <c r="A29" s="10"/>
      <c r="B29" s="18"/>
      <c r="C29" s="19">
        <v>44694</v>
      </c>
      <c r="D29" s="20" t="s">
        <v>131</v>
      </c>
      <c r="E29" s="20"/>
      <c r="F29" s="21" t="s">
        <v>183</v>
      </c>
      <c r="G29" s="21"/>
      <c r="H29" s="21"/>
      <c r="I29" s="22">
        <v>3428.57</v>
      </c>
      <c r="J29" s="23"/>
      <c r="K29" s="5"/>
    </row>
    <row r="30" spans="1:11" ht="14.25" customHeight="1">
      <c r="A30" s="10"/>
      <c r="B30" s="18"/>
      <c r="C30" s="19">
        <v>44698</v>
      </c>
      <c r="D30" s="20" t="s">
        <v>151</v>
      </c>
      <c r="E30" s="20"/>
      <c r="F30" s="21" t="s">
        <v>170</v>
      </c>
      <c r="G30" s="21"/>
      <c r="H30" s="21"/>
      <c r="I30" s="22">
        <v>12543.34</v>
      </c>
      <c r="J30" s="23"/>
      <c r="K30" s="5"/>
    </row>
    <row r="31" spans="1:11" ht="14.25" customHeight="1">
      <c r="A31" s="10"/>
      <c r="B31" s="18"/>
      <c r="C31" s="19">
        <v>44698</v>
      </c>
      <c r="D31" s="20" t="s">
        <v>152</v>
      </c>
      <c r="E31" s="20"/>
      <c r="F31" s="21" t="s">
        <v>171</v>
      </c>
      <c r="G31" s="21"/>
      <c r="H31" s="21"/>
      <c r="I31" s="22">
        <v>700</v>
      </c>
      <c r="J31" s="23"/>
      <c r="K31" s="5"/>
    </row>
    <row r="32" spans="1:11" ht="14.25" customHeight="1">
      <c r="A32" s="10"/>
      <c r="B32" s="18"/>
      <c r="C32" s="19">
        <v>44698</v>
      </c>
      <c r="D32" s="20" t="s">
        <v>153</v>
      </c>
      <c r="E32" s="20"/>
      <c r="F32" s="21" t="s">
        <v>170</v>
      </c>
      <c r="G32" s="21"/>
      <c r="H32" s="21"/>
      <c r="I32" s="22">
        <v>13499.39</v>
      </c>
      <c r="J32" s="23"/>
      <c r="K32" s="5"/>
    </row>
    <row r="33" spans="1:11" ht="14.25" customHeight="1">
      <c r="A33" s="10"/>
      <c r="B33" s="18"/>
      <c r="C33" s="19">
        <v>44698</v>
      </c>
      <c r="D33" s="20" t="s">
        <v>4</v>
      </c>
      <c r="E33" s="20"/>
      <c r="F33" s="21" t="s">
        <v>172</v>
      </c>
      <c r="G33" s="21"/>
      <c r="H33" s="21"/>
      <c r="I33" s="22">
        <v>199</v>
      </c>
      <c r="J33" s="23"/>
      <c r="K33" s="5"/>
    </row>
    <row r="34" spans="1:11" ht="14.25" customHeight="1">
      <c r="A34" s="10"/>
      <c r="B34" s="18"/>
      <c r="C34" s="19">
        <v>44698</v>
      </c>
      <c r="D34" s="20" t="s">
        <v>13</v>
      </c>
      <c r="E34" s="20"/>
      <c r="F34" s="21" t="s">
        <v>22</v>
      </c>
      <c r="G34" s="21"/>
      <c r="H34" s="21"/>
      <c r="I34" s="22">
        <v>5378.47</v>
      </c>
      <c r="J34" s="23"/>
      <c r="K34" s="5"/>
    </row>
    <row r="35" spans="1:11" ht="14.25" customHeight="1">
      <c r="A35" s="10"/>
      <c r="B35" s="18"/>
      <c r="C35" s="19">
        <v>44700</v>
      </c>
      <c r="D35" s="20" t="s">
        <v>154</v>
      </c>
      <c r="E35" s="20"/>
      <c r="F35" s="21" t="s">
        <v>173</v>
      </c>
      <c r="G35" s="21"/>
      <c r="H35" s="21"/>
      <c r="I35" s="22">
        <v>10190</v>
      </c>
      <c r="J35" s="23"/>
      <c r="K35" s="5"/>
    </row>
    <row r="36" spans="1:11" ht="14.25" customHeight="1">
      <c r="A36" s="10"/>
      <c r="B36" s="18"/>
      <c r="C36" s="19">
        <v>44700</v>
      </c>
      <c r="D36" s="20" t="s">
        <v>184</v>
      </c>
      <c r="E36" s="20"/>
      <c r="F36" s="21" t="s">
        <v>170</v>
      </c>
      <c r="G36" s="21"/>
      <c r="H36" s="21"/>
      <c r="I36" s="22">
        <v>2868.62</v>
      </c>
      <c r="J36" s="23"/>
      <c r="K36" s="5"/>
    </row>
    <row r="37" spans="1:11" ht="14.25" customHeight="1">
      <c r="A37" s="10"/>
      <c r="B37" s="18"/>
      <c r="C37" s="19">
        <v>44707</v>
      </c>
      <c r="D37" s="20" t="s">
        <v>4</v>
      </c>
      <c r="E37" s="20"/>
      <c r="F37" s="21" t="s">
        <v>174</v>
      </c>
      <c r="G37" s="21"/>
      <c r="H37" s="21"/>
      <c r="I37" s="22">
        <v>55</v>
      </c>
      <c r="J37" s="23"/>
      <c r="K37" s="5"/>
    </row>
    <row r="38" spans="1:11" ht="14.25" customHeight="1">
      <c r="A38" s="10"/>
      <c r="B38" s="18"/>
      <c r="C38" s="19">
        <v>44707</v>
      </c>
      <c r="D38" s="20" t="s">
        <v>155</v>
      </c>
      <c r="E38" s="20"/>
      <c r="F38" s="21" t="s">
        <v>175</v>
      </c>
      <c r="G38" s="21"/>
      <c r="H38" s="21"/>
      <c r="I38" s="22">
        <f>1866.08</f>
        <v>1866.08</v>
      </c>
      <c r="J38" s="23"/>
      <c r="K38" s="5"/>
    </row>
    <row r="39" spans="1:11" ht="14.25" customHeight="1">
      <c r="A39" s="10"/>
      <c r="B39" s="18"/>
      <c r="C39" s="19">
        <v>44707</v>
      </c>
      <c r="D39" s="20" t="s">
        <v>156</v>
      </c>
      <c r="E39" s="20"/>
      <c r="F39" s="21" t="s">
        <v>176</v>
      </c>
      <c r="G39" s="21"/>
      <c r="H39" s="21"/>
      <c r="I39" s="22">
        <f>3816.97</f>
        <v>3816.97</v>
      </c>
      <c r="J39" s="23"/>
      <c r="K39" s="5"/>
    </row>
    <row r="40" spans="1:11" ht="14.25" customHeight="1">
      <c r="A40" s="10"/>
      <c r="B40" s="18"/>
      <c r="C40" s="19">
        <v>44707</v>
      </c>
      <c r="D40" s="20" t="s">
        <v>142</v>
      </c>
      <c r="E40" s="20"/>
      <c r="F40" s="21" t="s">
        <v>177</v>
      </c>
      <c r="G40" s="21"/>
      <c r="H40" s="21"/>
      <c r="I40" s="22">
        <v>1000</v>
      </c>
      <c r="J40" s="23"/>
      <c r="K40" s="5"/>
    </row>
    <row r="41" spans="1:11" ht="14.25" customHeight="1">
      <c r="A41" s="10"/>
      <c r="B41" s="18"/>
      <c r="C41" s="19">
        <v>44711</v>
      </c>
      <c r="D41" s="20" t="s">
        <v>12</v>
      </c>
      <c r="E41" s="20"/>
      <c r="F41" s="21" t="s">
        <v>178</v>
      </c>
      <c r="G41" s="21"/>
      <c r="H41" s="21"/>
      <c r="I41" s="22">
        <v>4500</v>
      </c>
      <c r="J41" s="23"/>
      <c r="K41" s="5"/>
    </row>
    <row r="42" spans="1:11" ht="14.25" customHeight="1">
      <c r="A42" s="10"/>
      <c r="B42" s="18"/>
      <c r="C42" s="19">
        <v>44711</v>
      </c>
      <c r="D42" s="20" t="s">
        <v>157</v>
      </c>
      <c r="E42" s="20"/>
      <c r="F42" s="21" t="s">
        <v>179</v>
      </c>
      <c r="G42" s="21"/>
      <c r="H42" s="21"/>
      <c r="I42" s="22">
        <v>2751.43</v>
      </c>
      <c r="J42" s="23"/>
      <c r="K42" s="5"/>
    </row>
    <row r="43" spans="1:11" ht="14.25" customHeight="1">
      <c r="A43" s="10"/>
      <c r="B43" s="18"/>
      <c r="C43" s="19">
        <v>44711</v>
      </c>
      <c r="D43" s="20" t="s">
        <v>31</v>
      </c>
      <c r="E43" s="20"/>
      <c r="F43" s="21" t="s">
        <v>185</v>
      </c>
      <c r="G43" s="21"/>
      <c r="H43" s="21"/>
      <c r="I43" s="22">
        <v>4913.26</v>
      </c>
      <c r="J43" s="23"/>
      <c r="K43" s="5"/>
    </row>
    <row r="44" spans="1:11" ht="14.25" customHeight="1">
      <c r="A44" s="10"/>
      <c r="B44" s="18"/>
      <c r="C44" s="19">
        <v>44711</v>
      </c>
      <c r="D44" s="20" t="s">
        <v>131</v>
      </c>
      <c r="E44" s="20"/>
      <c r="F44" s="21" t="s">
        <v>186</v>
      </c>
      <c r="G44" s="21"/>
      <c r="H44" s="21"/>
      <c r="I44" s="22">
        <v>3428.57</v>
      </c>
      <c r="J44" s="23"/>
      <c r="K44" s="5"/>
    </row>
    <row r="45" spans="1:11" ht="14.25" customHeight="1">
      <c r="A45" s="10"/>
      <c r="B45" s="18"/>
      <c r="C45" s="43">
        <v>44711</v>
      </c>
      <c r="D45" s="42" t="s">
        <v>187</v>
      </c>
      <c r="E45" s="20"/>
      <c r="F45" s="21" t="s">
        <v>188</v>
      </c>
      <c r="G45" s="21"/>
      <c r="H45" s="21"/>
      <c r="I45" s="22">
        <v>10458.17</v>
      </c>
      <c r="J45" s="23"/>
      <c r="K45" s="5"/>
    </row>
    <row r="46" spans="1:11" ht="14.25" customHeight="1">
      <c r="A46" s="10"/>
      <c r="B46" s="18"/>
      <c r="C46" s="19">
        <v>44712</v>
      </c>
      <c r="D46" s="20" t="s">
        <v>142</v>
      </c>
      <c r="E46" s="20"/>
      <c r="F46" s="21" t="s">
        <v>180</v>
      </c>
      <c r="G46" s="21"/>
      <c r="H46" s="21"/>
      <c r="I46" s="22">
        <v>1000</v>
      </c>
      <c r="J46" s="23"/>
      <c r="K46" s="5"/>
    </row>
    <row r="47" spans="1:11" ht="14.25" customHeight="1">
      <c r="A47" s="10"/>
      <c r="B47" s="18"/>
      <c r="C47" s="19">
        <v>44712</v>
      </c>
      <c r="D47" s="20" t="s">
        <v>13</v>
      </c>
      <c r="E47" s="20"/>
      <c r="F47" s="21" t="s">
        <v>181</v>
      </c>
      <c r="G47" s="21"/>
      <c r="H47" s="21"/>
      <c r="I47" s="22">
        <v>3200.27</v>
      </c>
      <c r="J47" s="23"/>
      <c r="K47" s="5"/>
    </row>
    <row r="48" spans="1:11" ht="14.25" customHeight="1">
      <c r="A48" s="10"/>
      <c r="B48" s="18"/>
      <c r="C48" s="19"/>
      <c r="D48" s="38"/>
      <c r="E48" s="20"/>
      <c r="F48" s="21"/>
      <c r="G48" s="21"/>
      <c r="H48" s="21"/>
      <c r="I48" s="22"/>
      <c r="J48" s="23"/>
      <c r="K48" s="5"/>
    </row>
    <row r="49" spans="1:11" ht="14.25" customHeight="1">
      <c r="A49" s="10"/>
      <c r="B49" s="18"/>
      <c r="C49" s="19"/>
      <c r="D49" s="38"/>
      <c r="E49" s="20"/>
      <c r="F49" s="21"/>
      <c r="G49" s="21"/>
      <c r="H49" s="21"/>
      <c r="I49" s="22"/>
      <c r="J49" s="23"/>
      <c r="K49" s="5"/>
    </row>
    <row r="50" spans="1:11" ht="14.25" customHeight="1">
      <c r="A50" s="10"/>
      <c r="B50" s="18"/>
      <c r="C50" s="19"/>
      <c r="D50" s="38"/>
      <c r="E50" s="20"/>
      <c r="F50" s="21"/>
      <c r="G50" s="21"/>
      <c r="H50" s="21"/>
      <c r="I50" s="22"/>
      <c r="J50" s="23"/>
      <c r="K50" s="5"/>
    </row>
    <row r="51" spans="1:11" ht="14.25" customHeight="1">
      <c r="A51" s="10"/>
      <c r="B51" s="18"/>
      <c r="C51" s="19"/>
      <c r="D51" s="38"/>
      <c r="E51" s="20"/>
      <c r="F51" s="21"/>
      <c r="G51" s="21"/>
      <c r="H51" s="21"/>
      <c r="I51" s="22"/>
      <c r="J51" s="23"/>
      <c r="K51" s="5"/>
    </row>
    <row r="52" spans="1:11" ht="14.25" customHeight="1">
      <c r="A52" s="10"/>
      <c r="B52" s="18"/>
      <c r="C52" s="19"/>
      <c r="D52" s="38"/>
      <c r="E52" s="20"/>
      <c r="F52" s="21"/>
      <c r="G52" s="21"/>
      <c r="H52" s="21"/>
      <c r="I52" s="22"/>
      <c r="J52" s="23"/>
      <c r="K52" s="5"/>
    </row>
    <row r="53" spans="1:11" ht="14.25" customHeight="1">
      <c r="A53" s="10"/>
      <c r="B53" s="18"/>
      <c r="C53" s="19"/>
      <c r="D53" s="38"/>
      <c r="E53" s="20"/>
      <c r="F53" s="21"/>
      <c r="G53" s="21"/>
      <c r="H53" s="21"/>
      <c r="I53" s="22"/>
      <c r="J53" s="23"/>
      <c r="K53" s="5"/>
    </row>
    <row r="54" spans="1:11" ht="14.25" customHeight="1">
      <c r="A54" s="10"/>
      <c r="B54" s="18"/>
      <c r="C54" s="19"/>
      <c r="D54" s="38"/>
      <c r="E54" s="20"/>
      <c r="F54" s="21"/>
      <c r="G54" s="21"/>
      <c r="H54" s="21"/>
      <c r="I54" s="22"/>
      <c r="J54" s="23"/>
      <c r="K54" s="5"/>
    </row>
    <row r="55" spans="1:11" ht="14.25" customHeight="1">
      <c r="A55" s="10"/>
      <c r="B55" s="18"/>
      <c r="C55" s="19"/>
      <c r="D55" s="38"/>
      <c r="E55" s="20"/>
      <c r="F55" s="21"/>
      <c r="G55" s="21"/>
      <c r="H55" s="21"/>
      <c r="I55" s="22"/>
      <c r="J55" s="23"/>
      <c r="K55" s="5"/>
    </row>
    <row r="56" spans="1:11" ht="14.25" customHeight="1">
      <c r="A56" s="10"/>
      <c r="B56" s="18"/>
      <c r="C56" s="19"/>
      <c r="D56" s="20"/>
      <c r="E56" s="20"/>
      <c r="F56" s="21"/>
      <c r="G56" s="21"/>
      <c r="H56" s="21"/>
      <c r="I56" s="22"/>
      <c r="J56" s="23"/>
      <c r="K56" s="5"/>
    </row>
    <row r="57" spans="1:11" ht="14.25" customHeight="1">
      <c r="A57" s="10"/>
      <c r="B57" s="18"/>
      <c r="C57" s="19"/>
      <c r="D57" s="20"/>
      <c r="E57" s="20"/>
      <c r="F57" s="21"/>
      <c r="G57" s="21"/>
      <c r="H57" s="21"/>
      <c r="I57" s="22"/>
      <c r="J57" s="23"/>
      <c r="K57" s="5"/>
    </row>
    <row r="58" spans="1:11" ht="14.25" customHeight="1">
      <c r="A58" s="10"/>
      <c r="B58" s="18"/>
      <c r="C58" s="19"/>
      <c r="D58" s="20"/>
      <c r="E58" s="20"/>
      <c r="F58" s="21"/>
      <c r="G58" s="21"/>
      <c r="H58" s="21"/>
      <c r="I58" s="22"/>
      <c r="J58" s="23"/>
      <c r="K58" s="5"/>
    </row>
    <row r="59" spans="1:11" ht="14.25" customHeight="1">
      <c r="A59" s="10"/>
      <c r="B59" s="18"/>
      <c r="C59" s="19"/>
      <c r="D59" s="20"/>
      <c r="E59" s="20"/>
      <c r="F59" s="21"/>
      <c r="G59" s="21"/>
      <c r="H59" s="21"/>
      <c r="I59" s="22"/>
      <c r="J59" s="23"/>
      <c r="K59" s="5"/>
    </row>
    <row r="60" spans="1:11" ht="14.25" customHeight="1">
      <c r="A60" s="10"/>
      <c r="B60" s="18"/>
      <c r="C60" s="19"/>
      <c r="D60" s="20"/>
      <c r="E60" s="20"/>
      <c r="F60" s="21"/>
      <c r="G60" s="21"/>
      <c r="H60" s="21"/>
      <c r="I60" s="22"/>
      <c r="J60" s="23"/>
      <c r="K60" s="5"/>
    </row>
    <row r="61" spans="1:11" ht="14.25" customHeight="1">
      <c r="A61" s="10"/>
      <c r="B61" s="18"/>
      <c r="C61" s="19"/>
      <c r="D61" s="20"/>
      <c r="E61" s="20"/>
      <c r="F61" s="21"/>
      <c r="G61" s="21"/>
      <c r="H61" s="21"/>
      <c r="I61" s="22"/>
      <c r="J61" s="23"/>
      <c r="K61" s="5"/>
    </row>
    <row r="62" spans="1:11" ht="14.25" customHeight="1">
      <c r="A62" s="10"/>
      <c r="B62" s="18"/>
      <c r="C62" s="19"/>
      <c r="D62" s="20"/>
      <c r="E62" s="20"/>
      <c r="F62" s="21"/>
      <c r="G62" s="21"/>
      <c r="H62" s="21"/>
      <c r="I62" s="22"/>
      <c r="J62" s="23"/>
      <c r="K62" s="5"/>
    </row>
    <row r="63" spans="1:11" ht="14.25" customHeight="1">
      <c r="A63" s="10"/>
      <c r="B63" s="18"/>
      <c r="C63" s="19"/>
      <c r="D63" s="20"/>
      <c r="E63" s="20"/>
      <c r="F63" s="21"/>
      <c r="G63" s="21"/>
      <c r="H63" s="21"/>
      <c r="I63" s="22"/>
      <c r="J63" s="23"/>
      <c r="K63" s="5"/>
    </row>
    <row r="64" spans="1:11" ht="14.25" customHeight="1">
      <c r="A64" s="10"/>
      <c r="B64" s="25"/>
      <c r="C64" s="26"/>
      <c r="D64" s="27"/>
      <c r="E64" s="27"/>
      <c r="F64" s="27"/>
      <c r="G64" s="27"/>
      <c r="H64" s="27"/>
      <c r="I64" s="28"/>
      <c r="J64" s="29"/>
      <c r="K64" s="5"/>
    </row>
    <row r="65" spans="1:11" ht="14.25" customHeight="1">
      <c r="A65" s="10"/>
      <c r="B65" s="18"/>
      <c r="C65" s="24"/>
      <c r="D65" s="20"/>
      <c r="E65" s="30" t="s">
        <v>6</v>
      </c>
      <c r="F65" s="20"/>
      <c r="G65" s="20"/>
      <c r="H65" s="20"/>
      <c r="I65" s="31">
        <f>SUM(I13:I63)</f>
        <v>174690.36</v>
      </c>
      <c r="J65" s="23"/>
      <c r="K65" s="5"/>
    </row>
    <row r="66" spans="1:11" ht="14.25" customHeight="1">
      <c r="A66" s="10"/>
      <c r="B66" s="32"/>
      <c r="C66" s="33"/>
      <c r="D66" s="33"/>
      <c r="E66" s="34"/>
      <c r="F66" s="34"/>
      <c r="G66" s="34"/>
      <c r="H66" s="34"/>
      <c r="I66" s="35"/>
      <c r="J66" s="36"/>
      <c r="K66" s="5"/>
    </row>
    <row r="67" spans="1:11" ht="14.25" customHeight="1">
      <c r="A67" s="1"/>
      <c r="B67" s="24"/>
      <c r="C67" s="24"/>
      <c r="D67" s="24"/>
      <c r="E67" s="20"/>
      <c r="F67" s="20"/>
      <c r="G67" s="20"/>
      <c r="H67" s="20"/>
      <c r="I67" s="22"/>
      <c r="J67" s="24"/>
      <c r="K67" s="1"/>
    </row>
    <row r="68" spans="1:11" ht="14.25" customHeight="1">
      <c r="A68" s="1"/>
      <c r="B68" s="24"/>
      <c r="C68" s="19"/>
      <c r="D68" s="20"/>
      <c r="E68" s="20"/>
      <c r="F68" s="21"/>
      <c r="G68" s="21"/>
      <c r="H68" s="21"/>
      <c r="I68" s="22"/>
      <c r="J68" s="24"/>
      <c r="K68" s="1"/>
    </row>
    <row r="69" spans="1:11" ht="14.25" customHeight="1">
      <c r="A69" s="1"/>
      <c r="B69" s="24"/>
      <c r="C69" s="19"/>
      <c r="D69" s="20"/>
      <c r="E69" s="20"/>
      <c r="F69" s="21"/>
      <c r="G69" s="21"/>
      <c r="H69" s="21"/>
      <c r="I69" s="22"/>
      <c r="J69" s="24"/>
      <c r="K69" s="1"/>
    </row>
    <row r="70" spans="1:11" ht="14.25" customHeight="1">
      <c r="A70" s="1"/>
      <c r="B70" s="24"/>
      <c r="C70" s="24"/>
      <c r="D70" s="20"/>
      <c r="E70" s="20"/>
      <c r="F70" s="20"/>
      <c r="G70" s="20"/>
      <c r="H70" s="20"/>
      <c r="I70" s="22"/>
      <c r="J70" s="24"/>
      <c r="K70" s="1"/>
    </row>
    <row r="71" spans="1:11" ht="14.25" customHeight="1">
      <c r="A71" s="1"/>
      <c r="B71" s="24"/>
      <c r="C71" s="24"/>
      <c r="D71" s="20"/>
      <c r="E71" s="20"/>
      <c r="F71" s="20"/>
      <c r="G71" s="20"/>
      <c r="H71" s="20"/>
      <c r="I71" s="22"/>
      <c r="J71" s="24"/>
      <c r="K71" s="1"/>
    </row>
    <row r="72" spans="1:11" ht="14.25" customHeight="1">
      <c r="A72" s="1"/>
      <c r="B72" s="24"/>
      <c r="C72" s="24"/>
      <c r="D72" s="20"/>
      <c r="E72" s="30"/>
      <c r="F72" s="20"/>
      <c r="G72" s="20"/>
      <c r="H72" s="20"/>
      <c r="I72" s="37"/>
      <c r="J72" s="24"/>
      <c r="K72" s="1"/>
    </row>
    <row r="73" spans="1:11" ht="14.25" customHeight="1">
      <c r="A73" s="1"/>
      <c r="B73" s="24"/>
      <c r="C73" s="24"/>
      <c r="D73" s="24"/>
      <c r="E73" s="20"/>
      <c r="F73" s="20"/>
      <c r="G73" s="20"/>
      <c r="H73" s="20"/>
      <c r="I73" s="22"/>
      <c r="J73" s="24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0.75" customHeight="1">
      <c r="A77" s="1"/>
      <c r="B77" s="11"/>
      <c r="C77" s="11"/>
      <c r="D77" s="11"/>
      <c r="E77" s="11"/>
      <c r="F77" s="11"/>
      <c r="G77" s="11"/>
      <c r="H77" s="11"/>
      <c r="I77" s="11"/>
      <c r="J77" s="11"/>
      <c r="K77" s="1"/>
    </row>
    <row r="78" spans="1:11" ht="14.25" customHeight="1">
      <c r="A78" s="1"/>
      <c r="B78" s="44" t="s">
        <v>7</v>
      </c>
      <c r="C78" s="45"/>
      <c r="D78" s="45"/>
      <c r="E78" s="45"/>
      <c r="F78" s="45"/>
      <c r="G78" s="45"/>
      <c r="H78" s="45"/>
      <c r="I78" s="45"/>
      <c r="J78" s="45"/>
      <c r="K78" s="1"/>
    </row>
    <row r="79" spans="1:11" ht="14.25" customHeight="1">
      <c r="A79" s="1"/>
      <c r="B79" s="44" t="s">
        <v>8</v>
      </c>
      <c r="C79" s="45"/>
      <c r="D79" s="45"/>
      <c r="E79" s="45"/>
      <c r="F79" s="45"/>
      <c r="G79" s="45"/>
      <c r="H79" s="45"/>
      <c r="I79" s="45"/>
      <c r="J79" s="45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.75" customHeight="1"/>
  </sheetData>
  <mergeCells count="3">
    <mergeCell ref="B10:J10"/>
    <mergeCell ref="B78:J78"/>
    <mergeCell ref="B79:J79"/>
  </mergeCells>
  <pageMargins left="0.7" right="0.7" top="0.75" bottom="0.75" header="0.3" footer="0.3"/>
  <pageSetup scale="6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25BBF-B3BC-4CEE-80A1-FEA5212214BE}">
  <dimension ref="A1:K138"/>
  <sheetViews>
    <sheetView topLeftCell="A7" zoomScaleNormal="100" workbookViewId="0">
      <selection activeCell="L5" sqref="L5"/>
    </sheetView>
  </sheetViews>
  <sheetFormatPr baseColWidth="10" defaultColWidth="14" defaultRowHeight="15"/>
  <cols>
    <col min="1" max="1" width="10.7109375" customWidth="1"/>
    <col min="2" max="2" width="1.7109375" customWidth="1"/>
    <col min="3" max="4" width="15.7109375" customWidth="1"/>
    <col min="5" max="5" width="20.710937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210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/>
      <c r="D15" s="20"/>
      <c r="E15" s="20"/>
      <c r="F15" s="21"/>
      <c r="G15" s="21"/>
      <c r="H15" s="21"/>
      <c r="I15" s="22"/>
      <c r="J15" s="23"/>
      <c r="K15" s="5"/>
    </row>
    <row r="16" spans="1:11" ht="14.25" customHeight="1">
      <c r="A16" s="10"/>
      <c r="B16" s="18"/>
      <c r="C16" s="19">
        <v>44721</v>
      </c>
      <c r="D16" s="20" t="s">
        <v>13</v>
      </c>
      <c r="E16" s="20" t="s">
        <v>181</v>
      </c>
      <c r="F16" s="21" t="s">
        <v>181</v>
      </c>
      <c r="G16" s="21"/>
      <c r="H16" s="21"/>
      <c r="I16" s="22">
        <v>3013.96</v>
      </c>
      <c r="J16" s="23"/>
      <c r="K16" s="5"/>
    </row>
    <row r="17" spans="1:11" ht="14.25" customHeight="1">
      <c r="A17" s="10"/>
      <c r="B17" s="18"/>
      <c r="C17" s="19">
        <v>44726</v>
      </c>
      <c r="D17" s="20" t="s">
        <v>189</v>
      </c>
      <c r="E17" s="20"/>
      <c r="F17" s="21" t="s">
        <v>191</v>
      </c>
      <c r="G17" s="21"/>
      <c r="H17" s="21"/>
      <c r="I17" s="22">
        <v>74166.16</v>
      </c>
      <c r="J17" s="23"/>
      <c r="K17" s="5"/>
    </row>
    <row r="18" spans="1:11" ht="14.25" customHeight="1">
      <c r="A18" s="10"/>
      <c r="B18" s="18"/>
      <c r="C18" s="19">
        <v>44726</v>
      </c>
      <c r="D18" s="20" t="s">
        <v>58</v>
      </c>
      <c r="E18" s="20"/>
      <c r="F18" s="21" t="s">
        <v>158</v>
      </c>
      <c r="G18" s="21"/>
      <c r="H18" s="21"/>
      <c r="I18" s="22">
        <v>4689.93</v>
      </c>
      <c r="J18" s="23"/>
      <c r="K18" s="5"/>
    </row>
    <row r="19" spans="1:11" ht="14.25" customHeight="1">
      <c r="A19" s="10"/>
      <c r="B19" s="18"/>
      <c r="C19" s="19">
        <v>44726</v>
      </c>
      <c r="D19" s="20" t="s">
        <v>143</v>
      </c>
      <c r="E19" s="20"/>
      <c r="F19" s="21" t="s">
        <v>192</v>
      </c>
      <c r="G19" s="21"/>
      <c r="H19" s="21"/>
      <c r="I19" s="22">
        <v>7165.18</v>
      </c>
      <c r="J19" s="23"/>
      <c r="K19" s="5"/>
    </row>
    <row r="20" spans="1:11" ht="14.25" customHeight="1">
      <c r="A20" s="10"/>
      <c r="B20" s="18"/>
      <c r="C20" s="19">
        <v>44726</v>
      </c>
      <c r="D20" s="20" t="s">
        <v>31</v>
      </c>
      <c r="E20" s="20"/>
      <c r="F20" s="21" t="s">
        <v>202</v>
      </c>
      <c r="G20" s="21"/>
      <c r="H20" s="21"/>
      <c r="I20" s="22">
        <v>4913.26</v>
      </c>
      <c r="J20" s="23"/>
      <c r="K20" s="5"/>
    </row>
    <row r="21" spans="1:11" ht="14.25" customHeight="1">
      <c r="A21" s="10"/>
      <c r="B21" s="18"/>
      <c r="C21" s="19">
        <v>44726</v>
      </c>
      <c r="D21" s="20" t="s">
        <v>131</v>
      </c>
      <c r="E21" s="20"/>
      <c r="F21" s="21" t="s">
        <v>203</v>
      </c>
      <c r="G21" s="21"/>
      <c r="H21" s="21"/>
      <c r="I21" s="22">
        <v>3428.57</v>
      </c>
      <c r="J21" s="23"/>
      <c r="K21" s="5"/>
    </row>
    <row r="22" spans="1:11" ht="14.25" customHeight="1">
      <c r="A22" s="10"/>
      <c r="B22" s="18"/>
      <c r="C22" s="19">
        <v>44726</v>
      </c>
      <c r="D22" s="20" t="s">
        <v>201</v>
      </c>
      <c r="E22" s="20"/>
      <c r="F22" s="21" t="s">
        <v>204</v>
      </c>
      <c r="G22" s="21"/>
      <c r="H22" s="21"/>
      <c r="I22" s="22">
        <v>15561.69</v>
      </c>
      <c r="J22" s="23"/>
      <c r="K22" s="5"/>
    </row>
    <row r="23" spans="1:11" ht="14.25" customHeight="1">
      <c r="A23" s="10"/>
      <c r="B23" s="18"/>
      <c r="C23" s="19">
        <v>44727</v>
      </c>
      <c r="D23" s="20" t="s">
        <v>4</v>
      </c>
      <c r="E23" s="20"/>
      <c r="F23" s="21" t="s">
        <v>193</v>
      </c>
      <c r="G23" s="21"/>
      <c r="H23" s="21"/>
      <c r="I23" s="22">
        <v>354</v>
      </c>
      <c r="J23" s="23"/>
      <c r="K23" s="5"/>
    </row>
    <row r="24" spans="1:11" ht="14.25" customHeight="1">
      <c r="A24" s="10"/>
      <c r="B24" s="18"/>
      <c r="C24" s="19">
        <v>44727</v>
      </c>
      <c r="D24" s="20" t="s">
        <v>9</v>
      </c>
      <c r="E24" s="20"/>
      <c r="F24" s="21" t="s">
        <v>194</v>
      </c>
      <c r="G24" s="21"/>
      <c r="H24" s="21"/>
      <c r="I24" s="22">
        <v>1597.4</v>
      </c>
      <c r="J24" s="23"/>
      <c r="K24" s="5"/>
    </row>
    <row r="25" spans="1:11" ht="14.25" customHeight="1">
      <c r="A25" s="10"/>
      <c r="B25" s="18"/>
      <c r="C25" s="19">
        <v>44728</v>
      </c>
      <c r="D25" s="20" t="s">
        <v>13</v>
      </c>
      <c r="E25" s="20"/>
      <c r="F25" s="21" t="s">
        <v>195</v>
      </c>
      <c r="G25" s="21"/>
      <c r="H25" s="21"/>
      <c r="I25" s="22">
        <v>4780.63</v>
      </c>
      <c r="J25" s="23"/>
      <c r="K25" s="5"/>
    </row>
    <row r="26" spans="1:11" ht="14.25" customHeight="1">
      <c r="A26" s="10"/>
      <c r="B26" s="18"/>
      <c r="C26" s="19">
        <v>44732</v>
      </c>
      <c r="D26" s="20" t="s">
        <v>51</v>
      </c>
      <c r="E26" s="20"/>
      <c r="F26" s="21" t="s">
        <v>196</v>
      </c>
      <c r="G26" s="21"/>
      <c r="H26" s="21"/>
      <c r="I26" s="22">
        <v>54498.17</v>
      </c>
      <c r="J26" s="23"/>
      <c r="K26" s="5"/>
    </row>
    <row r="27" spans="1:11" ht="14.25" customHeight="1">
      <c r="A27" s="10"/>
      <c r="B27" s="18"/>
      <c r="C27" s="19">
        <v>44732</v>
      </c>
      <c r="D27" s="20" t="s">
        <v>51</v>
      </c>
      <c r="E27" s="20"/>
      <c r="F27" s="21" t="s">
        <v>205</v>
      </c>
      <c r="G27" s="21"/>
      <c r="H27" s="21"/>
      <c r="I27" s="22">
        <v>16415.11</v>
      </c>
      <c r="J27" s="23"/>
      <c r="K27" s="5"/>
    </row>
    <row r="28" spans="1:11" ht="14.25" customHeight="1">
      <c r="A28" s="10"/>
      <c r="B28" s="18"/>
      <c r="C28" s="19">
        <v>44734</v>
      </c>
      <c r="D28" s="20" t="s">
        <v>201</v>
      </c>
      <c r="E28" s="20"/>
      <c r="F28" s="21" t="s">
        <v>206</v>
      </c>
      <c r="G28" s="21"/>
      <c r="H28" s="21"/>
      <c r="I28" s="22">
        <f>442.04+8097.3</f>
        <v>8539.34</v>
      </c>
      <c r="J28" s="23"/>
      <c r="K28" s="5"/>
    </row>
    <row r="29" spans="1:11" ht="14.25" customHeight="1">
      <c r="A29" s="10"/>
      <c r="B29" s="18"/>
      <c r="C29" s="19">
        <v>44734</v>
      </c>
      <c r="D29" s="20" t="s">
        <v>201</v>
      </c>
      <c r="E29" s="20"/>
      <c r="F29" s="21" t="s">
        <v>207</v>
      </c>
      <c r="G29" s="21"/>
      <c r="H29" s="21"/>
      <c r="I29" s="22">
        <f>8212.4+500.3</f>
        <v>8712.6999999999989</v>
      </c>
      <c r="J29" s="23"/>
      <c r="K29" s="5"/>
    </row>
    <row r="30" spans="1:11" ht="14.25" customHeight="1">
      <c r="A30" s="10"/>
      <c r="B30" s="18"/>
      <c r="C30" s="19">
        <v>44739</v>
      </c>
      <c r="D30" s="20" t="s">
        <v>4</v>
      </c>
      <c r="E30" s="20"/>
      <c r="F30" s="21" t="s">
        <v>197</v>
      </c>
      <c r="G30" s="21"/>
      <c r="H30" s="21"/>
      <c r="I30" s="22">
        <v>199</v>
      </c>
      <c r="J30" s="23"/>
      <c r="K30" s="5"/>
    </row>
    <row r="31" spans="1:11" ht="14.25" customHeight="1">
      <c r="A31" s="10"/>
      <c r="B31" s="18"/>
      <c r="C31" s="19">
        <v>44739</v>
      </c>
      <c r="D31" s="20" t="s">
        <v>142</v>
      </c>
      <c r="E31" s="20"/>
      <c r="F31" s="21" t="s">
        <v>198</v>
      </c>
      <c r="G31" s="21"/>
      <c r="H31" s="21"/>
      <c r="I31" s="22">
        <v>1000</v>
      </c>
      <c r="J31" s="23"/>
      <c r="K31" s="5"/>
    </row>
    <row r="32" spans="1:11" ht="14.25" customHeight="1">
      <c r="A32" s="10"/>
      <c r="B32" s="18"/>
      <c r="C32" s="19">
        <v>44740</v>
      </c>
      <c r="D32" s="20" t="s">
        <v>12</v>
      </c>
      <c r="E32" s="20"/>
      <c r="F32" s="21" t="s">
        <v>199</v>
      </c>
      <c r="G32" s="21"/>
      <c r="H32" s="21"/>
      <c r="I32" s="22">
        <v>4500</v>
      </c>
      <c r="J32" s="23"/>
      <c r="K32" s="5"/>
    </row>
    <row r="33" spans="1:11" ht="14.25" customHeight="1">
      <c r="A33" s="10"/>
      <c r="B33" s="18"/>
      <c r="C33" s="19">
        <v>44740</v>
      </c>
      <c r="D33" s="20" t="s">
        <v>13</v>
      </c>
      <c r="E33" s="20"/>
      <c r="F33" s="21" t="s">
        <v>181</v>
      </c>
      <c r="G33" s="21"/>
      <c r="H33" s="21"/>
      <c r="I33" s="22">
        <v>6552.44</v>
      </c>
      <c r="J33" s="23"/>
      <c r="K33" s="5"/>
    </row>
    <row r="34" spans="1:11" ht="14.25" customHeight="1">
      <c r="A34" s="10"/>
      <c r="B34" s="18"/>
      <c r="C34" s="19">
        <v>44740</v>
      </c>
      <c r="D34" s="20" t="s">
        <v>31</v>
      </c>
      <c r="E34" s="20"/>
      <c r="F34" s="21" t="s">
        <v>208</v>
      </c>
      <c r="G34" s="21"/>
      <c r="H34" s="21"/>
      <c r="I34" s="22">
        <v>4913.26</v>
      </c>
      <c r="J34" s="23"/>
      <c r="K34" s="5"/>
    </row>
    <row r="35" spans="1:11" ht="14.25" customHeight="1">
      <c r="A35" s="10"/>
      <c r="B35" s="18"/>
      <c r="C35" s="19">
        <v>44740</v>
      </c>
      <c r="D35" s="20" t="s">
        <v>131</v>
      </c>
      <c r="E35" s="20"/>
      <c r="F35" s="21" t="s">
        <v>209</v>
      </c>
      <c r="G35" s="21"/>
      <c r="H35" s="21"/>
      <c r="I35" s="22">
        <v>3428.57</v>
      </c>
      <c r="J35" s="23"/>
      <c r="K35" s="5"/>
    </row>
    <row r="36" spans="1:11" ht="14.25" customHeight="1">
      <c r="A36" s="10"/>
      <c r="B36" s="18"/>
      <c r="C36" s="19">
        <v>44742</v>
      </c>
      <c r="D36" s="20" t="s">
        <v>62</v>
      </c>
      <c r="E36" s="20"/>
      <c r="F36" s="21" t="s">
        <v>200</v>
      </c>
      <c r="G36" s="21"/>
      <c r="H36" s="21"/>
      <c r="I36" s="22">
        <v>15649.5</v>
      </c>
      <c r="J36" s="23"/>
      <c r="K36" s="5"/>
    </row>
    <row r="37" spans="1:11" ht="14.25" customHeight="1">
      <c r="A37" s="10"/>
      <c r="B37" s="18"/>
      <c r="C37" s="19">
        <v>44742</v>
      </c>
      <c r="D37" s="20" t="s">
        <v>190</v>
      </c>
      <c r="E37" s="20"/>
      <c r="F37" s="21" t="s">
        <v>190</v>
      </c>
      <c r="G37" s="21"/>
      <c r="H37" s="21"/>
      <c r="I37" s="22">
        <v>78.42</v>
      </c>
      <c r="J37" s="23"/>
      <c r="K37" s="5"/>
    </row>
    <row r="38" spans="1:11" ht="14.25" customHeight="1">
      <c r="A38" s="10"/>
      <c r="B38" s="18"/>
      <c r="C38" s="19"/>
      <c r="D38" s="20"/>
      <c r="E38" s="20"/>
      <c r="F38" s="21"/>
      <c r="G38" s="21"/>
      <c r="H38" s="21"/>
      <c r="I38" s="22"/>
      <c r="J38" s="23"/>
      <c r="K38" s="5"/>
    </row>
    <row r="39" spans="1:11" ht="14.25" customHeight="1">
      <c r="A39" s="10"/>
      <c r="B39" s="18"/>
      <c r="C39" s="19"/>
      <c r="D39" s="20"/>
      <c r="E39" s="20"/>
      <c r="F39" s="21"/>
      <c r="G39" s="21"/>
      <c r="H39" s="21"/>
      <c r="I39" s="22"/>
      <c r="J39" s="23"/>
      <c r="K39" s="5"/>
    </row>
    <row r="40" spans="1:11" ht="14.25" customHeight="1">
      <c r="A40" s="10"/>
      <c r="B40" s="18"/>
      <c r="C40" s="19"/>
      <c r="D40" s="20"/>
      <c r="E40" s="20"/>
      <c r="F40" s="21"/>
      <c r="G40" s="21"/>
      <c r="H40" s="21"/>
      <c r="I40" s="22"/>
      <c r="J40" s="23"/>
      <c r="K40" s="5"/>
    </row>
    <row r="41" spans="1:11" ht="14.25" customHeight="1">
      <c r="A41" s="10"/>
      <c r="B41" s="18"/>
      <c r="C41" s="19"/>
      <c r="D41" s="20"/>
      <c r="E41" s="20"/>
      <c r="F41" s="21"/>
      <c r="G41" s="21"/>
      <c r="H41" s="21"/>
      <c r="I41" s="22"/>
      <c r="J41" s="23"/>
      <c r="K41" s="5"/>
    </row>
    <row r="42" spans="1:11" ht="14.25" customHeight="1">
      <c r="A42" s="10"/>
      <c r="B42" s="18"/>
      <c r="C42" s="19"/>
      <c r="D42" s="20"/>
      <c r="E42" s="20"/>
      <c r="F42" s="21"/>
      <c r="G42" s="21"/>
      <c r="H42" s="21"/>
      <c r="I42" s="22"/>
      <c r="J42" s="23"/>
      <c r="K42" s="5"/>
    </row>
    <row r="43" spans="1:11" ht="14.25" customHeight="1">
      <c r="A43" s="10"/>
      <c r="B43" s="18"/>
      <c r="C43" s="19"/>
      <c r="D43" s="20"/>
      <c r="E43" s="20"/>
      <c r="F43" s="21"/>
      <c r="G43" s="21"/>
      <c r="H43" s="21"/>
      <c r="I43" s="22"/>
      <c r="J43" s="23"/>
      <c r="K43" s="5"/>
    </row>
    <row r="44" spans="1:11" ht="14.25" customHeight="1">
      <c r="A44" s="10"/>
      <c r="B44" s="18"/>
      <c r="C44" s="19"/>
      <c r="D44" s="20"/>
      <c r="E44" s="20"/>
      <c r="F44" s="21"/>
      <c r="G44" s="21"/>
      <c r="H44" s="21"/>
      <c r="I44" s="22"/>
      <c r="J44" s="23"/>
      <c r="K44" s="5"/>
    </row>
    <row r="45" spans="1:11" ht="14.25" customHeight="1">
      <c r="A45" s="10"/>
      <c r="B45" s="18"/>
      <c r="C45" s="19"/>
      <c r="D45" s="20"/>
      <c r="E45" s="20"/>
      <c r="F45" s="21"/>
      <c r="G45" s="21"/>
      <c r="H45" s="21"/>
      <c r="I45" s="22"/>
      <c r="J45" s="23"/>
      <c r="K45" s="5"/>
    </row>
    <row r="46" spans="1:11" ht="14.25" customHeight="1">
      <c r="A46" s="10"/>
      <c r="B46" s="18"/>
      <c r="C46" s="19"/>
      <c r="D46" s="20"/>
      <c r="E46" s="20"/>
      <c r="F46" s="21"/>
      <c r="G46" s="21"/>
      <c r="H46" s="21"/>
      <c r="I46" s="22"/>
      <c r="J46" s="23"/>
      <c r="K46" s="5"/>
    </row>
    <row r="47" spans="1:11" ht="14.25" customHeight="1">
      <c r="A47" s="10"/>
      <c r="B47" s="18"/>
      <c r="C47" s="19"/>
      <c r="D47" s="20"/>
      <c r="E47" s="20"/>
      <c r="F47" s="21"/>
      <c r="G47" s="21"/>
      <c r="H47" s="21"/>
      <c r="I47" s="22"/>
      <c r="J47" s="23"/>
      <c r="K47" s="5"/>
    </row>
    <row r="48" spans="1:11" ht="14.25" customHeight="1">
      <c r="A48" s="10"/>
      <c r="B48" s="18"/>
      <c r="C48" s="19"/>
      <c r="D48" s="20"/>
      <c r="E48" s="20"/>
      <c r="F48" s="21"/>
      <c r="G48" s="21"/>
      <c r="H48" s="21"/>
      <c r="I48" s="22"/>
      <c r="J48" s="23"/>
      <c r="K48" s="5"/>
    </row>
    <row r="49" spans="1:11" ht="14.25" customHeight="1">
      <c r="A49" s="10"/>
      <c r="B49" s="18"/>
      <c r="C49" s="19"/>
      <c r="D49" s="20"/>
      <c r="E49" s="20"/>
      <c r="F49" s="21"/>
      <c r="G49" s="21"/>
      <c r="H49" s="21"/>
      <c r="I49" s="22"/>
      <c r="J49" s="23"/>
      <c r="K49" s="5"/>
    </row>
    <row r="50" spans="1:11" ht="14.25" customHeight="1">
      <c r="A50" s="10"/>
      <c r="B50" s="18"/>
      <c r="C50" s="19"/>
      <c r="D50" s="20"/>
      <c r="E50" s="20"/>
      <c r="F50" s="21"/>
      <c r="G50" s="21"/>
      <c r="H50" s="21"/>
      <c r="I50" s="22"/>
      <c r="J50" s="23"/>
      <c r="K50" s="5"/>
    </row>
    <row r="51" spans="1:11" ht="14.25" customHeight="1">
      <c r="A51" s="10"/>
      <c r="B51" s="18"/>
      <c r="C51" s="19"/>
      <c r="D51" s="20"/>
      <c r="E51" s="20"/>
      <c r="F51" s="21"/>
      <c r="G51" s="21"/>
      <c r="H51" s="21"/>
      <c r="I51" s="22"/>
      <c r="J51" s="23"/>
      <c r="K51" s="5"/>
    </row>
    <row r="52" spans="1:11" ht="14.25" customHeight="1">
      <c r="A52" s="10"/>
      <c r="B52" s="18"/>
      <c r="C52" s="19"/>
      <c r="D52" s="20"/>
      <c r="E52" s="20"/>
      <c r="F52" s="21"/>
      <c r="G52" s="21"/>
      <c r="H52" s="21"/>
      <c r="I52" s="22"/>
      <c r="J52" s="23"/>
      <c r="K52" s="5"/>
    </row>
    <row r="53" spans="1:11" ht="14.25" customHeight="1">
      <c r="A53" s="10"/>
      <c r="B53" s="18"/>
      <c r="C53" s="43"/>
      <c r="D53" s="42"/>
      <c r="E53" s="20"/>
      <c r="F53" s="21"/>
      <c r="G53" s="21"/>
      <c r="H53" s="21"/>
      <c r="I53" s="22"/>
      <c r="J53" s="23"/>
      <c r="K53" s="5"/>
    </row>
    <row r="54" spans="1:11" ht="14.25" customHeight="1">
      <c r="A54" s="10"/>
      <c r="B54" s="18"/>
      <c r="C54" s="19"/>
      <c r="D54" s="20"/>
      <c r="E54" s="20"/>
      <c r="F54" s="21"/>
      <c r="G54" s="21"/>
      <c r="H54" s="21"/>
      <c r="I54" s="22"/>
      <c r="J54" s="23"/>
      <c r="K54" s="5"/>
    </row>
    <row r="55" spans="1:11" ht="14.25" customHeight="1">
      <c r="A55" s="10"/>
      <c r="B55" s="18"/>
      <c r="C55" s="19"/>
      <c r="D55" s="20"/>
      <c r="E55" s="20"/>
      <c r="F55" s="21"/>
      <c r="G55" s="21"/>
      <c r="H55" s="21"/>
      <c r="I55" s="22"/>
      <c r="J55" s="23"/>
      <c r="K55" s="5"/>
    </row>
    <row r="56" spans="1:11" ht="14.25" customHeight="1">
      <c r="A56" s="10"/>
      <c r="B56" s="18"/>
      <c r="C56" s="19"/>
      <c r="D56" s="38"/>
      <c r="E56" s="20"/>
      <c r="F56" s="21"/>
      <c r="G56" s="21"/>
      <c r="H56" s="21"/>
      <c r="I56" s="22"/>
      <c r="J56" s="23"/>
      <c r="K56" s="5"/>
    </row>
    <row r="57" spans="1:11" ht="14.25" customHeight="1">
      <c r="A57" s="10"/>
      <c r="B57" s="18"/>
      <c r="C57" s="19"/>
      <c r="D57" s="38"/>
      <c r="E57" s="20"/>
      <c r="F57" s="21"/>
      <c r="G57" s="21"/>
      <c r="H57" s="21"/>
      <c r="I57" s="22"/>
      <c r="J57" s="23"/>
      <c r="K57" s="5"/>
    </row>
    <row r="58" spans="1:11" ht="14.25" customHeight="1">
      <c r="A58" s="10"/>
      <c r="B58" s="18"/>
      <c r="C58" s="19"/>
      <c r="D58" s="38"/>
      <c r="E58" s="20"/>
      <c r="F58" s="21"/>
      <c r="G58" s="21"/>
      <c r="H58" s="21"/>
      <c r="I58" s="22"/>
      <c r="J58" s="23"/>
      <c r="K58" s="5"/>
    </row>
    <row r="59" spans="1:11" ht="14.25" customHeight="1">
      <c r="A59" s="10"/>
      <c r="B59" s="18"/>
      <c r="C59" s="19"/>
      <c r="D59" s="38"/>
      <c r="E59" s="20"/>
      <c r="F59" s="21"/>
      <c r="G59" s="21"/>
      <c r="H59" s="21"/>
      <c r="I59" s="22"/>
      <c r="J59" s="23"/>
      <c r="K59" s="5"/>
    </row>
    <row r="60" spans="1:11" ht="14.25" customHeight="1">
      <c r="A60" s="10"/>
      <c r="B60" s="18"/>
      <c r="C60" s="19"/>
      <c r="D60" s="38"/>
      <c r="E60" s="20"/>
      <c r="F60" s="21"/>
      <c r="G60" s="21"/>
      <c r="H60" s="21"/>
      <c r="I60" s="22"/>
      <c r="J60" s="23"/>
      <c r="K60" s="5"/>
    </row>
    <row r="61" spans="1:11" ht="14.25" customHeight="1">
      <c r="A61" s="10"/>
      <c r="B61" s="18"/>
      <c r="C61" s="19"/>
      <c r="D61" s="38"/>
      <c r="E61" s="20"/>
      <c r="F61" s="21"/>
      <c r="G61" s="21"/>
      <c r="H61" s="21"/>
      <c r="I61" s="22"/>
      <c r="J61" s="23"/>
      <c r="K61" s="5"/>
    </row>
    <row r="62" spans="1:11" ht="14.25" customHeight="1">
      <c r="A62" s="10"/>
      <c r="B62" s="18"/>
      <c r="C62" s="19"/>
      <c r="D62" s="38"/>
      <c r="E62" s="20"/>
      <c r="F62" s="21"/>
      <c r="G62" s="21"/>
      <c r="H62" s="21"/>
      <c r="I62" s="22"/>
      <c r="J62" s="23"/>
      <c r="K62" s="5"/>
    </row>
    <row r="63" spans="1:11" ht="14.25" customHeight="1">
      <c r="A63" s="10"/>
      <c r="B63" s="18"/>
      <c r="C63" s="19"/>
      <c r="D63" s="38"/>
      <c r="E63" s="20"/>
      <c r="F63" s="21"/>
      <c r="G63" s="21"/>
      <c r="H63" s="21"/>
      <c r="I63" s="22"/>
      <c r="J63" s="23"/>
      <c r="K63" s="5"/>
    </row>
    <row r="64" spans="1:11" ht="14.25" customHeight="1">
      <c r="A64" s="10"/>
      <c r="B64" s="18"/>
      <c r="C64" s="19"/>
      <c r="D64" s="20"/>
      <c r="E64" s="20"/>
      <c r="F64" s="21"/>
      <c r="G64" s="21"/>
      <c r="H64" s="21"/>
      <c r="I64" s="22"/>
      <c r="J64" s="23"/>
      <c r="K64" s="5"/>
    </row>
    <row r="65" spans="1:11" ht="14.25" customHeight="1">
      <c r="A65" s="10"/>
      <c r="B65" s="18"/>
      <c r="C65" s="19"/>
      <c r="D65" s="20"/>
      <c r="E65" s="20"/>
      <c r="F65" s="21"/>
      <c r="G65" s="21"/>
      <c r="H65" s="21"/>
      <c r="I65" s="22"/>
      <c r="J65" s="23"/>
      <c r="K65" s="5"/>
    </row>
    <row r="66" spans="1:11" ht="14.25" customHeight="1">
      <c r="A66" s="10"/>
      <c r="B66" s="18"/>
      <c r="C66" s="19"/>
      <c r="D66" s="20"/>
      <c r="E66" s="20"/>
      <c r="F66" s="21"/>
      <c r="G66" s="21"/>
      <c r="H66" s="21"/>
      <c r="I66" s="22"/>
      <c r="J66" s="23"/>
      <c r="K66" s="5"/>
    </row>
    <row r="67" spans="1:11" ht="14.25" customHeight="1">
      <c r="A67" s="10"/>
      <c r="B67" s="18"/>
      <c r="C67" s="19"/>
      <c r="D67" s="20"/>
      <c r="E67" s="20"/>
      <c r="F67" s="21"/>
      <c r="G67" s="21"/>
      <c r="H67" s="21"/>
      <c r="I67" s="22"/>
      <c r="J67" s="23"/>
      <c r="K67" s="5"/>
    </row>
    <row r="68" spans="1:11" ht="14.25" customHeight="1">
      <c r="A68" s="10"/>
      <c r="B68" s="18"/>
      <c r="C68" s="19"/>
      <c r="D68" s="20"/>
      <c r="E68" s="20"/>
      <c r="F68" s="21"/>
      <c r="G68" s="21"/>
      <c r="H68" s="21"/>
      <c r="I68" s="22"/>
      <c r="J68" s="23"/>
      <c r="K68" s="5"/>
    </row>
    <row r="69" spans="1:11" ht="14.25" customHeight="1">
      <c r="A69" s="10"/>
      <c r="B69" s="18"/>
      <c r="C69" s="19"/>
      <c r="D69" s="20"/>
      <c r="E69" s="20"/>
      <c r="F69" s="21"/>
      <c r="G69" s="21"/>
      <c r="H69" s="21"/>
      <c r="I69" s="22"/>
      <c r="J69" s="23"/>
      <c r="K69" s="5"/>
    </row>
    <row r="70" spans="1:11" ht="14.25" customHeight="1">
      <c r="A70" s="10"/>
      <c r="B70" s="18"/>
      <c r="C70" s="19"/>
      <c r="D70" s="20"/>
      <c r="E70" s="20"/>
      <c r="F70" s="21"/>
      <c r="G70" s="21"/>
      <c r="H70" s="21"/>
      <c r="I70" s="22"/>
      <c r="J70" s="23"/>
      <c r="K70" s="5"/>
    </row>
    <row r="71" spans="1:11" ht="14.25" customHeight="1">
      <c r="A71" s="10"/>
      <c r="B71" s="18"/>
      <c r="C71" s="19"/>
      <c r="D71" s="20"/>
      <c r="E71" s="20"/>
      <c r="F71" s="21"/>
      <c r="G71" s="21"/>
      <c r="H71" s="21"/>
      <c r="I71" s="22"/>
      <c r="J71" s="23"/>
      <c r="K71" s="5"/>
    </row>
    <row r="72" spans="1:11" ht="14.25" customHeight="1">
      <c r="A72" s="10"/>
      <c r="B72" s="25"/>
      <c r="C72" s="26"/>
      <c r="D72" s="27"/>
      <c r="E72" s="27"/>
      <c r="F72" s="27"/>
      <c r="G72" s="27"/>
      <c r="H72" s="27"/>
      <c r="I72" s="28"/>
      <c r="J72" s="29"/>
      <c r="K72" s="5"/>
    </row>
    <row r="73" spans="1:11" ht="14.25" customHeight="1">
      <c r="A73" s="10"/>
      <c r="B73" s="18"/>
      <c r="C73" s="24"/>
      <c r="D73" s="20"/>
      <c r="E73" s="30" t="s">
        <v>6</v>
      </c>
      <c r="F73" s="20"/>
      <c r="G73" s="20"/>
      <c r="H73" s="20"/>
      <c r="I73" s="31">
        <f>SUM(I13:I71)</f>
        <v>244157.29000000004</v>
      </c>
      <c r="J73" s="23"/>
      <c r="K73" s="5"/>
    </row>
    <row r="74" spans="1:11" ht="14.25" customHeight="1">
      <c r="A74" s="10"/>
      <c r="B74" s="32"/>
      <c r="C74" s="33"/>
      <c r="D74" s="33"/>
      <c r="E74" s="34"/>
      <c r="F74" s="34"/>
      <c r="G74" s="34"/>
      <c r="H74" s="34"/>
      <c r="I74" s="35"/>
      <c r="J74" s="36"/>
      <c r="K74" s="5"/>
    </row>
    <row r="75" spans="1:11" ht="14.25" customHeight="1">
      <c r="A75" s="1"/>
      <c r="B75" s="24"/>
      <c r="C75" s="24"/>
      <c r="D75" s="24"/>
      <c r="E75" s="20"/>
      <c r="F75" s="20"/>
      <c r="G75" s="20"/>
      <c r="H75" s="20"/>
      <c r="I75" s="22"/>
      <c r="J75" s="24"/>
      <c r="K75" s="1"/>
    </row>
    <row r="76" spans="1:11" ht="14.25" customHeight="1">
      <c r="A76" s="1"/>
      <c r="B76" s="24"/>
      <c r="C76" s="19"/>
      <c r="D76" s="20"/>
      <c r="E76" s="20"/>
      <c r="F76" s="21"/>
      <c r="G76" s="21"/>
      <c r="H76" s="21"/>
      <c r="I76" s="22"/>
      <c r="J76" s="24"/>
      <c r="K76" s="1"/>
    </row>
    <row r="77" spans="1:11" ht="14.25" customHeight="1">
      <c r="A77" s="1"/>
      <c r="B77" s="24"/>
      <c r="C77" s="19"/>
      <c r="D77" s="20"/>
      <c r="E77" s="20"/>
      <c r="F77" s="21"/>
      <c r="G77" s="21"/>
      <c r="H77" s="21"/>
      <c r="I77" s="22"/>
      <c r="J77" s="24"/>
      <c r="K77" s="1"/>
    </row>
    <row r="78" spans="1:11" ht="14.25" customHeight="1">
      <c r="A78" s="1"/>
      <c r="B78" s="24"/>
      <c r="C78" s="24"/>
      <c r="D78" s="20"/>
      <c r="E78" s="20"/>
      <c r="F78" s="20"/>
      <c r="G78" s="20"/>
      <c r="H78" s="20"/>
      <c r="I78" s="22"/>
      <c r="J78" s="24"/>
      <c r="K78" s="1"/>
    </row>
    <row r="79" spans="1:11" ht="14.25" customHeight="1">
      <c r="A79" s="1"/>
      <c r="B79" s="24"/>
      <c r="C79" s="24"/>
      <c r="D79" s="20"/>
      <c r="E79" s="20"/>
      <c r="F79" s="20"/>
      <c r="G79" s="20"/>
      <c r="H79" s="20"/>
      <c r="I79" s="22"/>
      <c r="J79" s="24"/>
      <c r="K79" s="1"/>
    </row>
    <row r="80" spans="1:11" ht="14.25" customHeight="1">
      <c r="A80" s="1"/>
      <c r="B80" s="24"/>
      <c r="C80" s="24"/>
      <c r="D80" s="20"/>
      <c r="E80" s="30"/>
      <c r="F80" s="20"/>
      <c r="G80" s="20"/>
      <c r="H80" s="20"/>
      <c r="I80" s="37"/>
      <c r="J80" s="24"/>
      <c r="K80" s="1"/>
    </row>
    <row r="81" spans="1:11" ht="14.25" customHeight="1">
      <c r="A81" s="1"/>
      <c r="B81" s="24"/>
      <c r="C81" s="24"/>
      <c r="D81" s="24"/>
      <c r="E81" s="20"/>
      <c r="F81" s="20"/>
      <c r="G81" s="20"/>
      <c r="H81" s="20"/>
      <c r="I81" s="22"/>
      <c r="J81" s="24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0.75" customHeight="1">
      <c r="A85" s="1"/>
      <c r="B85" s="11"/>
      <c r="C85" s="11"/>
      <c r="D85" s="11"/>
      <c r="E85" s="11"/>
      <c r="F85" s="11"/>
      <c r="G85" s="11"/>
      <c r="H85" s="11"/>
      <c r="I85" s="11"/>
      <c r="J85" s="11"/>
      <c r="K85" s="1"/>
    </row>
    <row r="86" spans="1:11" ht="14.25" customHeight="1">
      <c r="A86" s="1"/>
      <c r="B86" s="44" t="s">
        <v>7</v>
      </c>
      <c r="C86" s="45"/>
      <c r="D86" s="45"/>
      <c r="E86" s="45"/>
      <c r="F86" s="45"/>
      <c r="G86" s="45"/>
      <c r="H86" s="45"/>
      <c r="I86" s="45"/>
      <c r="J86" s="45"/>
      <c r="K86" s="1"/>
    </row>
    <row r="87" spans="1:11" ht="14.25" customHeight="1">
      <c r="A87" s="1"/>
      <c r="B87" s="44" t="s">
        <v>8</v>
      </c>
      <c r="C87" s="45"/>
      <c r="D87" s="45"/>
      <c r="E87" s="45"/>
      <c r="F87" s="45"/>
      <c r="G87" s="45"/>
      <c r="H87" s="45"/>
      <c r="I87" s="45"/>
      <c r="J87" s="45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.75" customHeight="1"/>
  </sheetData>
  <mergeCells count="3">
    <mergeCell ref="B10:J10"/>
    <mergeCell ref="B86:J86"/>
    <mergeCell ref="B87:J87"/>
  </mergeCells>
  <pageMargins left="0.7" right="0.7" top="0.75" bottom="0.75" header="0.3" footer="0.3"/>
  <pageSetup scale="6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433F-F336-4596-820B-40834CB400A7}">
  <dimension ref="A1:K106"/>
  <sheetViews>
    <sheetView topLeftCell="A9" zoomScaleNormal="100" workbookViewId="0">
      <selection activeCell="K7" sqref="K7"/>
    </sheetView>
  </sheetViews>
  <sheetFormatPr baseColWidth="10" defaultColWidth="14" defaultRowHeight="15"/>
  <cols>
    <col min="1" max="1" width="10.7109375" customWidth="1"/>
    <col min="2" max="2" width="1.7109375" customWidth="1"/>
    <col min="3" max="3" width="15.7109375" customWidth="1"/>
    <col min="4" max="4" width="11.42578125" customWidth="1"/>
    <col min="5" max="5" width="27.570312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211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/>
      <c r="D15" s="20"/>
      <c r="E15" s="20"/>
      <c r="F15" s="21"/>
      <c r="G15" s="21"/>
      <c r="H15" s="21"/>
      <c r="I15" s="22"/>
      <c r="J15" s="23"/>
      <c r="K15" s="5"/>
    </row>
    <row r="16" spans="1:11" ht="14.25" customHeight="1">
      <c r="A16" s="10"/>
      <c r="B16" s="18"/>
      <c r="C16" s="19">
        <v>44747</v>
      </c>
      <c r="D16" s="20">
        <v>87266633</v>
      </c>
      <c r="E16" s="20" t="s">
        <v>13</v>
      </c>
      <c r="F16" s="21" t="s">
        <v>181</v>
      </c>
      <c r="G16" s="21"/>
      <c r="H16" s="21"/>
      <c r="I16" s="22">
        <v>3488.72</v>
      </c>
      <c r="J16" s="23"/>
      <c r="K16" s="5"/>
    </row>
    <row r="17" spans="1:11" ht="14.25" customHeight="1">
      <c r="A17" s="10"/>
      <c r="B17" s="18"/>
      <c r="C17" s="19">
        <v>44749</v>
      </c>
      <c r="D17" s="20">
        <v>87266635</v>
      </c>
      <c r="E17" s="20" t="s">
        <v>212</v>
      </c>
      <c r="F17" s="21" t="s">
        <v>217</v>
      </c>
      <c r="G17" s="21"/>
      <c r="H17" s="21"/>
      <c r="I17" s="22">
        <v>300</v>
      </c>
      <c r="J17" s="23"/>
      <c r="K17" s="5"/>
    </row>
    <row r="18" spans="1:11" ht="14.25" customHeight="1">
      <c r="A18" s="10"/>
      <c r="B18" s="18"/>
      <c r="C18" s="19">
        <v>44756</v>
      </c>
      <c r="D18" s="20">
        <v>87266637</v>
      </c>
      <c r="E18" s="20" t="s">
        <v>213</v>
      </c>
      <c r="F18" s="21" t="s">
        <v>218</v>
      </c>
      <c r="G18" s="21"/>
      <c r="H18" s="21"/>
      <c r="I18" s="22">
        <v>4689.93</v>
      </c>
      <c r="J18" s="23"/>
      <c r="K18" s="5"/>
    </row>
    <row r="19" spans="1:11" ht="14.25" customHeight="1">
      <c r="A19" s="10"/>
      <c r="B19" s="18"/>
      <c r="C19" s="19">
        <v>44756</v>
      </c>
      <c r="D19" s="20">
        <v>87266638</v>
      </c>
      <c r="E19" s="20" t="s">
        <v>143</v>
      </c>
      <c r="F19" s="21" t="s">
        <v>219</v>
      </c>
      <c r="G19" s="21"/>
      <c r="H19" s="21"/>
      <c r="I19" s="22">
        <v>7165.18</v>
      </c>
      <c r="J19" s="23"/>
      <c r="K19" s="5"/>
    </row>
    <row r="20" spans="1:11" ht="14.25" customHeight="1">
      <c r="A20" s="10"/>
      <c r="B20" s="18"/>
      <c r="C20" s="19">
        <v>44756</v>
      </c>
      <c r="D20" s="20">
        <v>87266639</v>
      </c>
      <c r="E20" s="20" t="s">
        <v>4</v>
      </c>
      <c r="F20" s="21" t="s">
        <v>220</v>
      </c>
      <c r="G20" s="21"/>
      <c r="H20" s="21"/>
      <c r="I20" s="22">
        <v>354</v>
      </c>
      <c r="J20" s="23"/>
      <c r="K20" s="5"/>
    </row>
    <row r="21" spans="1:11" ht="14.25" customHeight="1">
      <c r="A21" s="10"/>
      <c r="B21" s="18"/>
      <c r="C21" s="19">
        <v>44756</v>
      </c>
      <c r="D21" s="20">
        <v>77850607</v>
      </c>
      <c r="E21" s="20" t="s">
        <v>31</v>
      </c>
      <c r="F21" s="21" t="s">
        <v>229</v>
      </c>
      <c r="G21" s="21"/>
      <c r="H21" s="21"/>
      <c r="I21" s="22">
        <v>4913.26</v>
      </c>
      <c r="J21" s="23"/>
      <c r="K21" s="5"/>
    </row>
    <row r="22" spans="1:11" ht="14.25" customHeight="1">
      <c r="A22" s="10"/>
      <c r="B22" s="18"/>
      <c r="C22" s="19">
        <v>44756</v>
      </c>
      <c r="D22" s="20">
        <v>77850608</v>
      </c>
      <c r="E22" s="20" t="s">
        <v>131</v>
      </c>
      <c r="F22" s="21" t="s">
        <v>230</v>
      </c>
      <c r="G22" s="21"/>
      <c r="H22" s="21"/>
      <c r="I22" s="22">
        <v>3428.57</v>
      </c>
      <c r="J22" s="23"/>
      <c r="K22" s="5"/>
    </row>
    <row r="23" spans="1:11" ht="14.25" customHeight="1">
      <c r="A23" s="10"/>
      <c r="B23" s="18"/>
      <c r="C23" s="19">
        <v>44757</v>
      </c>
      <c r="D23" s="20">
        <v>77850609</v>
      </c>
      <c r="E23" s="20" t="s">
        <v>90</v>
      </c>
      <c r="F23" s="21" t="s">
        <v>231</v>
      </c>
      <c r="G23" s="21"/>
      <c r="H23" s="21"/>
      <c r="I23" s="22">
        <v>89.98</v>
      </c>
      <c r="J23" s="23"/>
      <c r="K23" s="5"/>
    </row>
    <row r="24" spans="1:11" ht="14.25" customHeight="1">
      <c r="A24" s="10"/>
      <c r="B24" s="18"/>
      <c r="C24" s="19">
        <v>44757</v>
      </c>
      <c r="D24" s="20">
        <v>87266672</v>
      </c>
      <c r="E24" s="20" t="s">
        <v>13</v>
      </c>
      <c r="F24" s="21" t="s">
        <v>195</v>
      </c>
      <c r="G24" s="21"/>
      <c r="H24" s="21"/>
      <c r="I24" s="22">
        <v>4776.3999999999996</v>
      </c>
      <c r="J24" s="23"/>
      <c r="K24" s="5"/>
    </row>
    <row r="25" spans="1:11" ht="14.25" customHeight="1">
      <c r="A25" s="10"/>
      <c r="B25" s="18"/>
      <c r="C25" s="19">
        <v>44757</v>
      </c>
      <c r="D25" s="20">
        <v>87266677</v>
      </c>
      <c r="E25" s="20" t="s">
        <v>214</v>
      </c>
      <c r="F25" s="21" t="s">
        <v>221</v>
      </c>
      <c r="G25" s="21"/>
      <c r="H25" s="21"/>
      <c r="I25" s="22">
        <v>1291.6099999999999</v>
      </c>
      <c r="J25" s="23"/>
      <c r="K25" s="5"/>
    </row>
    <row r="26" spans="1:11" ht="14.25" customHeight="1">
      <c r="A26" s="10"/>
      <c r="B26" s="18"/>
      <c r="C26" s="19">
        <v>44757</v>
      </c>
      <c r="D26" s="20">
        <v>87266678</v>
      </c>
      <c r="E26" s="20" t="s">
        <v>215</v>
      </c>
      <c r="F26" s="21" t="s">
        <v>222</v>
      </c>
      <c r="G26" s="21"/>
      <c r="H26" s="21"/>
      <c r="I26" s="22">
        <v>700</v>
      </c>
      <c r="J26" s="23"/>
      <c r="K26" s="5"/>
    </row>
    <row r="27" spans="1:11" ht="14.25" customHeight="1">
      <c r="A27" s="10"/>
      <c r="B27" s="18"/>
      <c r="C27" s="19">
        <v>44757</v>
      </c>
      <c r="D27" s="20">
        <v>87266679</v>
      </c>
      <c r="E27" s="20" t="s">
        <v>4</v>
      </c>
      <c r="F27" s="21" t="s">
        <v>223</v>
      </c>
      <c r="G27" s="21"/>
      <c r="H27" s="21"/>
      <c r="I27" s="22">
        <v>59.44</v>
      </c>
      <c r="J27" s="23"/>
      <c r="K27" s="5"/>
    </row>
    <row r="28" spans="1:11" ht="14.25" customHeight="1">
      <c r="A28" s="10"/>
      <c r="B28" s="18"/>
      <c r="C28" s="19">
        <v>44757</v>
      </c>
      <c r="D28" s="20">
        <v>87266680</v>
      </c>
      <c r="E28" s="20" t="s">
        <v>4</v>
      </c>
      <c r="F28" s="21" t="s">
        <v>224</v>
      </c>
      <c r="G28" s="21"/>
      <c r="H28" s="21"/>
      <c r="I28" s="22">
        <v>199</v>
      </c>
      <c r="J28" s="23"/>
      <c r="K28" s="5"/>
    </row>
    <row r="29" spans="1:11" ht="14.25" customHeight="1">
      <c r="A29" s="10"/>
      <c r="B29" s="18"/>
      <c r="C29" s="19">
        <v>44768</v>
      </c>
      <c r="D29" s="20">
        <v>87266681</v>
      </c>
      <c r="E29" s="20" t="s">
        <v>216</v>
      </c>
      <c r="F29" s="21" t="s">
        <v>225</v>
      </c>
      <c r="G29" s="21"/>
      <c r="H29" s="21"/>
      <c r="I29" s="22">
        <v>4725.97</v>
      </c>
      <c r="J29" s="23"/>
      <c r="K29" s="5"/>
    </row>
    <row r="30" spans="1:11" ht="14.25" customHeight="1">
      <c r="A30" s="10"/>
      <c r="B30" s="18"/>
      <c r="C30" s="19">
        <v>44768</v>
      </c>
      <c r="D30" s="20">
        <v>87266682</v>
      </c>
      <c r="E30" s="20" t="s">
        <v>13</v>
      </c>
      <c r="F30" s="21" t="s">
        <v>181</v>
      </c>
      <c r="G30" s="21"/>
      <c r="H30" s="21"/>
      <c r="I30" s="22">
        <v>6846.85</v>
      </c>
      <c r="J30" s="23"/>
      <c r="K30" s="5"/>
    </row>
    <row r="31" spans="1:11" ht="14.25" customHeight="1">
      <c r="A31" s="10"/>
      <c r="B31" s="18"/>
      <c r="C31" s="19">
        <v>44768</v>
      </c>
      <c r="D31" s="20">
        <v>77850610</v>
      </c>
      <c r="E31" s="20" t="s">
        <v>31</v>
      </c>
      <c r="F31" s="21" t="s">
        <v>232</v>
      </c>
      <c r="G31" s="21"/>
      <c r="H31" s="21"/>
      <c r="I31" s="22">
        <v>4913.26</v>
      </c>
      <c r="J31" s="23"/>
      <c r="K31" s="5"/>
    </row>
    <row r="32" spans="1:11" ht="14.25" customHeight="1">
      <c r="A32" s="10"/>
      <c r="B32" s="18"/>
      <c r="C32" s="19">
        <v>44768</v>
      </c>
      <c r="D32" s="20">
        <v>77850611</v>
      </c>
      <c r="E32" s="20" t="s">
        <v>131</v>
      </c>
      <c r="F32" s="21" t="s">
        <v>233</v>
      </c>
      <c r="G32" s="21"/>
      <c r="H32" s="21"/>
      <c r="I32" s="22">
        <v>3428.57</v>
      </c>
      <c r="J32" s="23"/>
      <c r="K32" s="5"/>
    </row>
    <row r="33" spans="1:11" ht="14.25" customHeight="1">
      <c r="A33" s="10"/>
      <c r="B33" s="18"/>
      <c r="C33" s="19">
        <v>44768</v>
      </c>
      <c r="D33" s="20">
        <v>77850612</v>
      </c>
      <c r="E33" s="20" t="s">
        <v>201</v>
      </c>
      <c r="F33" s="21" t="s">
        <v>234</v>
      </c>
      <c r="G33" s="21"/>
      <c r="H33" s="21"/>
      <c r="I33" s="22">
        <v>7114.8</v>
      </c>
      <c r="J33" s="23"/>
      <c r="K33" s="5"/>
    </row>
    <row r="34" spans="1:11" ht="14.25" customHeight="1">
      <c r="A34" s="10"/>
      <c r="B34" s="18"/>
      <c r="C34" s="19">
        <v>44768</v>
      </c>
      <c r="D34" s="20">
        <v>77850613</v>
      </c>
      <c r="E34" s="20" t="s">
        <v>201</v>
      </c>
      <c r="F34" s="21" t="s">
        <v>235</v>
      </c>
      <c r="G34" s="21"/>
      <c r="H34" s="21"/>
      <c r="I34" s="22">
        <v>18474.59</v>
      </c>
      <c r="J34" s="23"/>
      <c r="K34" s="5"/>
    </row>
    <row r="35" spans="1:11" ht="14.25" customHeight="1">
      <c r="A35" s="10"/>
      <c r="B35" s="18"/>
      <c r="C35" s="19">
        <v>44771</v>
      </c>
      <c r="D35" s="20">
        <v>87266686</v>
      </c>
      <c r="E35" s="20" t="s">
        <v>12</v>
      </c>
      <c r="F35" s="21" t="s">
        <v>226</v>
      </c>
      <c r="G35" s="21"/>
      <c r="H35" s="21"/>
      <c r="I35" s="22">
        <v>4500</v>
      </c>
      <c r="J35" s="23"/>
      <c r="K35" s="5"/>
    </row>
    <row r="36" spans="1:11" ht="14.25" customHeight="1">
      <c r="A36" s="10"/>
      <c r="B36" s="18"/>
      <c r="C36" s="19">
        <v>44771</v>
      </c>
      <c r="D36" s="20">
        <v>87266687</v>
      </c>
      <c r="E36" s="20" t="s">
        <v>142</v>
      </c>
      <c r="F36" s="21" t="s">
        <v>227</v>
      </c>
      <c r="G36" s="21"/>
      <c r="H36" s="21"/>
      <c r="I36" s="22">
        <v>1000</v>
      </c>
      <c r="J36" s="23"/>
      <c r="K36" s="5"/>
    </row>
    <row r="37" spans="1:11" ht="14.25" customHeight="1">
      <c r="A37" s="10"/>
      <c r="B37" s="18"/>
      <c r="C37" s="19">
        <v>44773</v>
      </c>
      <c r="D37" s="20">
        <v>87266702</v>
      </c>
      <c r="E37" s="20" t="s">
        <v>13</v>
      </c>
      <c r="F37" s="21" t="s">
        <v>228</v>
      </c>
      <c r="G37" s="21"/>
      <c r="H37" s="21"/>
      <c r="I37" s="22">
        <v>912.58</v>
      </c>
      <c r="J37" s="23"/>
      <c r="K37" s="5"/>
    </row>
    <row r="38" spans="1:11" ht="14.25" customHeight="1">
      <c r="A38" s="10"/>
      <c r="B38" s="18"/>
      <c r="C38" s="19"/>
      <c r="D38" s="20"/>
      <c r="E38" s="20"/>
      <c r="F38" s="21"/>
      <c r="G38" s="21"/>
      <c r="H38" s="21"/>
      <c r="I38" s="22"/>
      <c r="J38" s="23"/>
      <c r="K38" s="5"/>
    </row>
    <row r="39" spans="1:11" ht="14.25" customHeight="1">
      <c r="A39" s="10"/>
      <c r="B39" s="18"/>
      <c r="C39" s="19"/>
      <c r="D39" s="20"/>
      <c r="E39" s="20"/>
      <c r="F39" s="21"/>
      <c r="G39" s="21"/>
      <c r="H39" s="21"/>
      <c r="I39" s="22"/>
      <c r="J39" s="23"/>
      <c r="K39" s="5"/>
    </row>
    <row r="40" spans="1:11" ht="14.25" customHeight="1">
      <c r="A40" s="10"/>
      <c r="B40" s="25"/>
      <c r="C40" s="26"/>
      <c r="D40" s="27"/>
      <c r="E40" s="27"/>
      <c r="F40" s="27"/>
      <c r="G40" s="27"/>
      <c r="H40" s="27"/>
      <c r="I40" s="28"/>
      <c r="J40" s="29"/>
      <c r="K40" s="5"/>
    </row>
    <row r="41" spans="1:11" ht="14.25" customHeight="1">
      <c r="A41" s="10"/>
      <c r="B41" s="18"/>
      <c r="C41" s="24"/>
      <c r="D41" s="20"/>
      <c r="E41" s="30" t="s">
        <v>6</v>
      </c>
      <c r="F41" s="20"/>
      <c r="G41" s="20"/>
      <c r="H41" s="20"/>
      <c r="I41" s="31">
        <f>SUM(I13:I39)</f>
        <v>83372.710000000006</v>
      </c>
      <c r="J41" s="23"/>
      <c r="K41" s="5"/>
    </row>
    <row r="42" spans="1:11" ht="14.25" customHeight="1">
      <c r="A42" s="10"/>
      <c r="B42" s="32"/>
      <c r="C42" s="33"/>
      <c r="D42" s="33"/>
      <c r="E42" s="34"/>
      <c r="F42" s="34"/>
      <c r="G42" s="34"/>
      <c r="H42" s="34"/>
      <c r="I42" s="35"/>
      <c r="J42" s="36"/>
      <c r="K42" s="5"/>
    </row>
    <row r="43" spans="1:11" ht="14.25" customHeight="1">
      <c r="A43" s="1"/>
      <c r="B43" s="24"/>
      <c r="C43" s="24"/>
      <c r="D43" s="24"/>
      <c r="E43" s="20"/>
      <c r="F43" s="20"/>
      <c r="G43" s="20"/>
      <c r="H43" s="20"/>
      <c r="I43" s="22"/>
      <c r="J43" s="24"/>
      <c r="K43" s="1"/>
    </row>
    <row r="44" spans="1:11" ht="14.25" customHeight="1">
      <c r="A44" s="1"/>
      <c r="B44" s="24"/>
      <c r="C44" s="19"/>
      <c r="D44" s="20"/>
      <c r="E44" s="20"/>
      <c r="F44" s="21"/>
      <c r="G44" s="21"/>
      <c r="H44" s="21"/>
      <c r="I44" s="22"/>
      <c r="J44" s="24"/>
      <c r="K44" s="1"/>
    </row>
    <row r="45" spans="1:11" ht="14.25" customHeight="1">
      <c r="A45" s="1"/>
      <c r="B45" s="24"/>
      <c r="C45" s="19"/>
      <c r="D45" s="20"/>
      <c r="E45" s="20"/>
      <c r="F45" s="21"/>
      <c r="G45" s="21"/>
      <c r="H45" s="21"/>
      <c r="I45" s="22"/>
      <c r="J45" s="24"/>
      <c r="K45" s="1"/>
    </row>
    <row r="46" spans="1:11" ht="14.25" customHeight="1">
      <c r="A46" s="1"/>
      <c r="B46" s="24"/>
      <c r="C46" s="24"/>
      <c r="D46" s="20"/>
      <c r="E46" s="20"/>
      <c r="F46" s="20"/>
      <c r="G46" s="20"/>
      <c r="H46" s="20"/>
      <c r="I46" s="22"/>
      <c r="J46" s="24"/>
      <c r="K46" s="1"/>
    </row>
    <row r="47" spans="1:11" ht="14.25" customHeight="1">
      <c r="A47" s="1"/>
      <c r="B47" s="24"/>
      <c r="C47" s="24"/>
      <c r="D47" s="20"/>
      <c r="E47" s="20"/>
      <c r="F47" s="20"/>
      <c r="G47" s="20"/>
      <c r="H47" s="20"/>
      <c r="I47" s="22"/>
      <c r="J47" s="24"/>
      <c r="K47" s="1"/>
    </row>
    <row r="48" spans="1:11" ht="14.25" customHeight="1">
      <c r="A48" s="1"/>
      <c r="B48" s="24"/>
      <c r="C48" s="24"/>
      <c r="D48" s="20"/>
      <c r="E48" s="30"/>
      <c r="F48" s="20"/>
      <c r="G48" s="20"/>
      <c r="H48" s="20"/>
      <c r="I48" s="37"/>
      <c r="J48" s="24"/>
      <c r="K48" s="1"/>
    </row>
    <row r="49" spans="1:11" ht="14.25" customHeight="1">
      <c r="A49" s="1"/>
      <c r="B49" s="24"/>
      <c r="C49" s="24"/>
      <c r="D49" s="24"/>
      <c r="E49" s="20"/>
      <c r="F49" s="20"/>
      <c r="G49" s="20"/>
      <c r="H49" s="20"/>
      <c r="I49" s="22"/>
      <c r="J49" s="24"/>
      <c r="K49" s="1"/>
    </row>
    <row r="50" spans="1:11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0.75" customHeight="1">
      <c r="A53" s="1"/>
      <c r="B53" s="11"/>
      <c r="C53" s="11"/>
      <c r="D53" s="11"/>
      <c r="E53" s="11"/>
      <c r="F53" s="11"/>
      <c r="G53" s="11"/>
      <c r="H53" s="11"/>
      <c r="I53" s="11"/>
      <c r="J53" s="11"/>
      <c r="K53" s="1"/>
    </row>
    <row r="54" spans="1:11" ht="14.25" customHeight="1">
      <c r="A54" s="1"/>
      <c r="B54" s="44" t="s">
        <v>7</v>
      </c>
      <c r="C54" s="45"/>
      <c r="D54" s="45"/>
      <c r="E54" s="45"/>
      <c r="F54" s="45"/>
      <c r="G54" s="45"/>
      <c r="H54" s="45"/>
      <c r="I54" s="45"/>
      <c r="J54" s="45"/>
      <c r="K54" s="1"/>
    </row>
    <row r="55" spans="1:11" ht="14.25" customHeight="1">
      <c r="A55" s="1"/>
      <c r="B55" s="44" t="s">
        <v>8</v>
      </c>
      <c r="C55" s="45"/>
      <c r="D55" s="45"/>
      <c r="E55" s="45"/>
      <c r="F55" s="45"/>
      <c r="G55" s="45"/>
      <c r="H55" s="45"/>
      <c r="I55" s="45"/>
      <c r="J55" s="45"/>
      <c r="K55" s="1"/>
    </row>
    <row r="56" spans="1:11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.75" customHeight="1"/>
  </sheetData>
  <mergeCells count="3">
    <mergeCell ref="B10:J10"/>
    <mergeCell ref="B54:J54"/>
    <mergeCell ref="B55:J55"/>
  </mergeCells>
  <pageMargins left="0.7" right="0.7" top="0.75" bottom="0.75" header="0.3" footer="0.3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CBE6-DB52-4218-9D19-8EEEAA6D1B59}">
  <dimension ref="A1:K112"/>
  <sheetViews>
    <sheetView zoomScaleNormal="100" workbookViewId="0">
      <selection activeCell="L32" sqref="L32"/>
    </sheetView>
  </sheetViews>
  <sheetFormatPr baseColWidth="10" defaultColWidth="14" defaultRowHeight="15"/>
  <cols>
    <col min="1" max="1" width="10.7109375" customWidth="1"/>
    <col min="2" max="2" width="1.7109375" customWidth="1"/>
    <col min="3" max="3" width="15.7109375" customWidth="1"/>
    <col min="4" max="4" width="11.42578125" customWidth="1"/>
    <col min="5" max="5" width="27.570312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236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/>
      <c r="D15" s="20"/>
      <c r="E15" s="20"/>
      <c r="F15" s="21"/>
      <c r="G15" s="21"/>
      <c r="H15" s="21"/>
      <c r="I15" s="22"/>
      <c r="J15" s="23"/>
      <c r="K15" s="5"/>
    </row>
    <row r="16" spans="1:11" ht="14.25" customHeight="1">
      <c r="A16" s="10"/>
      <c r="B16" s="18"/>
      <c r="C16" s="19">
        <v>44774</v>
      </c>
      <c r="D16" s="20" t="s">
        <v>51</v>
      </c>
      <c r="E16" s="20"/>
      <c r="F16" s="21" t="s">
        <v>256</v>
      </c>
      <c r="G16" s="21"/>
      <c r="H16" s="21"/>
      <c r="I16" s="22">
        <v>39373.46</v>
      </c>
      <c r="J16" s="23"/>
      <c r="K16" s="5"/>
    </row>
    <row r="17" spans="1:11" ht="14.25" customHeight="1">
      <c r="A17" s="10"/>
      <c r="B17" s="18"/>
      <c r="C17" s="19">
        <v>44778</v>
      </c>
      <c r="D17" s="20" t="s">
        <v>51</v>
      </c>
      <c r="E17" s="20"/>
      <c r="F17" s="21" t="s">
        <v>242</v>
      </c>
      <c r="G17" s="21"/>
      <c r="H17" s="21"/>
      <c r="I17" s="22">
        <v>904.44</v>
      </c>
      <c r="J17" s="23"/>
      <c r="K17" s="5"/>
    </row>
    <row r="18" spans="1:11" ht="14.25" customHeight="1">
      <c r="A18" s="10"/>
      <c r="B18" s="18"/>
      <c r="C18" s="19">
        <v>44781</v>
      </c>
      <c r="D18" s="20" t="s">
        <v>142</v>
      </c>
      <c r="E18" s="20"/>
      <c r="F18" s="21" t="s">
        <v>243</v>
      </c>
      <c r="G18" s="21"/>
      <c r="H18" s="21"/>
      <c r="I18" s="22">
        <v>1000</v>
      </c>
      <c r="J18" s="23"/>
      <c r="K18" s="5"/>
    </row>
    <row r="19" spans="1:11" ht="14.25" customHeight="1">
      <c r="A19" s="10"/>
      <c r="B19" s="18"/>
      <c r="C19" s="19">
        <v>44781</v>
      </c>
      <c r="D19" s="20" t="s">
        <v>213</v>
      </c>
      <c r="E19" s="20"/>
      <c r="F19" s="21" t="s">
        <v>244</v>
      </c>
      <c r="G19" s="21"/>
      <c r="H19" s="21"/>
      <c r="I19" s="22">
        <v>4689.93</v>
      </c>
      <c r="J19" s="23"/>
      <c r="K19" s="5"/>
    </row>
    <row r="20" spans="1:11" ht="14.25" customHeight="1">
      <c r="A20" s="10"/>
      <c r="B20" s="18"/>
      <c r="C20" s="19">
        <v>44781</v>
      </c>
      <c r="D20" s="20" t="s">
        <v>237</v>
      </c>
      <c r="E20" s="20"/>
      <c r="F20" s="21" t="s">
        <v>245</v>
      </c>
      <c r="G20" s="21"/>
      <c r="H20" s="21"/>
      <c r="I20" s="22">
        <v>7165.18</v>
      </c>
      <c r="J20" s="23"/>
      <c r="K20" s="5"/>
    </row>
    <row r="21" spans="1:11" ht="14.25" customHeight="1">
      <c r="A21" s="10"/>
      <c r="B21" s="18"/>
      <c r="C21" s="19">
        <v>44782</v>
      </c>
      <c r="D21" s="20" t="s">
        <v>142</v>
      </c>
      <c r="E21" s="20"/>
      <c r="F21" s="21" t="s">
        <v>246</v>
      </c>
      <c r="G21" s="21"/>
      <c r="H21" s="21"/>
      <c r="I21" s="22">
        <v>1000</v>
      </c>
      <c r="J21" s="23"/>
      <c r="K21" s="5"/>
    </row>
    <row r="22" spans="1:11" ht="14.25" customHeight="1">
      <c r="A22" s="10"/>
      <c r="B22" s="18"/>
      <c r="C22" s="19">
        <v>44782</v>
      </c>
      <c r="D22" s="20" t="s">
        <v>13</v>
      </c>
      <c r="E22" s="20"/>
      <c r="F22" s="21" t="s">
        <v>195</v>
      </c>
      <c r="G22" s="21"/>
      <c r="H22" s="21"/>
      <c r="I22" s="22">
        <v>4104.92</v>
      </c>
      <c r="J22" s="23"/>
      <c r="K22" s="5"/>
    </row>
    <row r="23" spans="1:11" ht="14.25" customHeight="1">
      <c r="A23" s="10"/>
      <c r="B23" s="18"/>
      <c r="C23" s="19">
        <v>44785</v>
      </c>
      <c r="D23" s="20" t="s">
        <v>4</v>
      </c>
      <c r="E23" s="20"/>
      <c r="F23" s="21" t="s">
        <v>247</v>
      </c>
      <c r="G23" s="21"/>
      <c r="H23" s="21"/>
      <c r="I23" s="22">
        <v>579</v>
      </c>
      <c r="J23" s="23"/>
      <c r="K23" s="5"/>
    </row>
    <row r="24" spans="1:11" ht="14.25" customHeight="1">
      <c r="A24" s="10"/>
      <c r="B24" s="18"/>
      <c r="C24" s="19">
        <v>44785</v>
      </c>
      <c r="D24" s="20" t="s">
        <v>31</v>
      </c>
      <c r="E24" s="20"/>
      <c r="F24" s="21" t="s">
        <v>257</v>
      </c>
      <c r="G24" s="21"/>
      <c r="H24" s="21"/>
      <c r="I24" s="22">
        <v>4913.26</v>
      </c>
      <c r="J24" s="23"/>
      <c r="K24" s="5"/>
    </row>
    <row r="25" spans="1:11" ht="14.25" customHeight="1">
      <c r="A25" s="10"/>
      <c r="B25" s="18"/>
      <c r="C25" s="19">
        <v>44785</v>
      </c>
      <c r="D25" s="20" t="s">
        <v>131</v>
      </c>
      <c r="E25" s="20"/>
      <c r="F25" s="21" t="s">
        <v>258</v>
      </c>
      <c r="G25" s="21"/>
      <c r="H25" s="21"/>
      <c r="I25" s="22">
        <v>3428.57</v>
      </c>
      <c r="J25" s="23"/>
      <c r="K25" s="5"/>
    </row>
    <row r="26" spans="1:11" ht="14.25" customHeight="1">
      <c r="A26" s="10"/>
      <c r="B26" s="18"/>
      <c r="C26" s="19">
        <v>44790</v>
      </c>
      <c r="D26" s="20" t="s">
        <v>214</v>
      </c>
      <c r="E26" s="20"/>
      <c r="F26" s="21" t="s">
        <v>248</v>
      </c>
      <c r="G26" s="21"/>
      <c r="H26" s="21"/>
      <c r="I26" s="22">
        <v>1694.72</v>
      </c>
      <c r="J26" s="23"/>
      <c r="K26" s="5"/>
    </row>
    <row r="27" spans="1:11" ht="14.25" customHeight="1">
      <c r="A27" s="10"/>
      <c r="B27" s="18"/>
      <c r="C27" s="19">
        <v>44790</v>
      </c>
      <c r="D27" s="20" t="s">
        <v>238</v>
      </c>
      <c r="E27" s="20"/>
      <c r="F27" s="21" t="s">
        <v>249</v>
      </c>
      <c r="G27" s="21"/>
      <c r="H27" s="21"/>
      <c r="I27" s="22">
        <v>2630.08</v>
      </c>
      <c r="J27" s="23"/>
      <c r="K27" s="5"/>
    </row>
    <row r="28" spans="1:11" ht="14.25" customHeight="1">
      <c r="A28" s="10"/>
      <c r="B28" s="18"/>
      <c r="C28" s="19">
        <v>44790</v>
      </c>
      <c r="D28" s="20" t="s">
        <v>4</v>
      </c>
      <c r="E28" s="20"/>
      <c r="F28" s="21" t="s">
        <v>250</v>
      </c>
      <c r="G28" s="21"/>
      <c r="H28" s="21"/>
      <c r="I28" s="22">
        <v>199</v>
      </c>
      <c r="J28" s="23"/>
      <c r="K28" s="5"/>
    </row>
    <row r="29" spans="1:11" ht="14.25" customHeight="1">
      <c r="A29" s="10"/>
      <c r="B29" s="18"/>
      <c r="C29" s="19">
        <v>44790</v>
      </c>
      <c r="D29" s="20" t="s">
        <v>4</v>
      </c>
      <c r="E29" s="20"/>
      <c r="F29" s="21" t="s">
        <v>251</v>
      </c>
      <c r="G29" s="21"/>
      <c r="H29" s="21"/>
      <c r="I29" s="22">
        <v>293.56</v>
      </c>
      <c r="J29" s="23"/>
      <c r="K29" s="5"/>
    </row>
    <row r="30" spans="1:11" ht="14.25" customHeight="1">
      <c r="A30" s="10"/>
      <c r="B30" s="18"/>
      <c r="C30" s="19">
        <v>44792</v>
      </c>
      <c r="D30" s="20" t="s">
        <v>239</v>
      </c>
      <c r="E30" s="20"/>
      <c r="F30" s="21" t="s">
        <v>252</v>
      </c>
      <c r="G30" s="21"/>
      <c r="H30" s="21"/>
      <c r="I30" s="22">
        <v>4280</v>
      </c>
      <c r="J30" s="23"/>
      <c r="K30" s="5"/>
    </row>
    <row r="31" spans="1:11" ht="14.25" customHeight="1">
      <c r="A31" s="10"/>
      <c r="B31" s="18"/>
      <c r="C31" s="19">
        <v>44792</v>
      </c>
      <c r="D31" s="20" t="s">
        <v>201</v>
      </c>
      <c r="E31" s="20"/>
      <c r="F31" s="21" t="s">
        <v>259</v>
      </c>
      <c r="G31" s="21"/>
      <c r="H31" s="21"/>
      <c r="I31" s="22">
        <f>84251.3+4275.26</f>
        <v>88526.56</v>
      </c>
      <c r="J31" s="23"/>
      <c r="K31" s="5"/>
    </row>
    <row r="32" spans="1:11" ht="14.25" customHeight="1">
      <c r="A32" s="10"/>
      <c r="B32" s="18"/>
      <c r="C32" s="19">
        <v>44792</v>
      </c>
      <c r="D32" s="20" t="s">
        <v>201</v>
      </c>
      <c r="E32" s="20"/>
      <c r="F32" s="21" t="s">
        <v>260</v>
      </c>
      <c r="G32" s="21"/>
      <c r="H32" s="21"/>
      <c r="I32" s="22">
        <f>20450.17+1034.81</f>
        <v>21484.98</v>
      </c>
      <c r="J32" s="23"/>
      <c r="K32" s="5"/>
    </row>
    <row r="33" spans="1:11" ht="14.25" customHeight="1">
      <c r="A33" s="10"/>
      <c r="B33" s="18"/>
      <c r="C33" s="19">
        <v>44792</v>
      </c>
      <c r="D33" s="20" t="s">
        <v>189</v>
      </c>
      <c r="E33" s="20"/>
      <c r="F33" s="21" t="s">
        <v>261</v>
      </c>
      <c r="G33" s="21"/>
      <c r="H33" s="21"/>
      <c r="I33" s="22">
        <v>54147.87</v>
      </c>
      <c r="J33" s="23"/>
      <c r="K33" s="5"/>
    </row>
    <row r="34" spans="1:11" ht="14.25" customHeight="1">
      <c r="A34" s="10"/>
      <c r="B34" s="18"/>
      <c r="C34" s="19">
        <v>44795</v>
      </c>
      <c r="D34" s="20" t="s">
        <v>13</v>
      </c>
      <c r="E34" s="20"/>
      <c r="F34" s="21" t="s">
        <v>130</v>
      </c>
      <c r="G34" s="21"/>
      <c r="H34" s="21"/>
      <c r="I34" s="22">
        <v>3814.63</v>
      </c>
      <c r="J34" s="23"/>
      <c r="K34" s="5"/>
    </row>
    <row r="35" spans="1:11" ht="14.25" customHeight="1">
      <c r="A35" s="10"/>
      <c r="B35" s="18"/>
      <c r="C35" s="19">
        <v>44796</v>
      </c>
      <c r="D35" s="20" t="s">
        <v>240</v>
      </c>
      <c r="E35" s="20"/>
      <c r="F35" s="21" t="s">
        <v>253</v>
      </c>
      <c r="G35" s="21"/>
      <c r="H35" s="21"/>
      <c r="I35" s="22">
        <v>4200</v>
      </c>
      <c r="J35" s="23"/>
      <c r="K35" s="5"/>
    </row>
    <row r="36" spans="1:11" ht="14.25" customHeight="1">
      <c r="A36" s="10"/>
      <c r="B36" s="18"/>
      <c r="C36" s="19">
        <v>44804</v>
      </c>
      <c r="D36" s="20" t="s">
        <v>12</v>
      </c>
      <c r="E36" s="20"/>
      <c r="F36" s="21" t="s">
        <v>254</v>
      </c>
      <c r="G36" s="21"/>
      <c r="H36" s="21"/>
      <c r="I36" s="22">
        <v>4500</v>
      </c>
      <c r="J36" s="23"/>
      <c r="K36" s="5"/>
    </row>
    <row r="37" spans="1:11" ht="14.25" customHeight="1">
      <c r="A37" s="10"/>
      <c r="B37" s="18"/>
      <c r="C37" s="19">
        <v>44804</v>
      </c>
      <c r="D37" s="20" t="s">
        <v>241</v>
      </c>
      <c r="E37" s="20"/>
      <c r="F37" s="21" t="s">
        <v>255</v>
      </c>
      <c r="G37" s="21"/>
      <c r="H37" s="21"/>
      <c r="I37" s="22">
        <v>1700</v>
      </c>
      <c r="J37" s="23"/>
      <c r="K37" s="5"/>
    </row>
    <row r="38" spans="1:11" ht="14.25" customHeight="1">
      <c r="A38" s="10"/>
      <c r="B38" s="18"/>
      <c r="C38" s="19">
        <v>44804</v>
      </c>
      <c r="D38" s="20" t="s">
        <v>13</v>
      </c>
      <c r="E38" s="20"/>
      <c r="F38" s="21" t="s">
        <v>228</v>
      </c>
      <c r="G38" s="21"/>
      <c r="H38" s="21"/>
      <c r="I38" s="22">
        <v>1814</v>
      </c>
      <c r="J38" s="23"/>
      <c r="K38" s="5"/>
    </row>
    <row r="39" spans="1:11" ht="14.25" customHeight="1">
      <c r="A39" s="10"/>
      <c r="B39" s="18"/>
      <c r="C39" s="19">
        <v>44804</v>
      </c>
      <c r="D39" s="20" t="s">
        <v>31</v>
      </c>
      <c r="E39" s="20"/>
      <c r="F39" s="21" t="s">
        <v>262</v>
      </c>
      <c r="G39" s="21"/>
      <c r="H39" s="21"/>
      <c r="I39" s="22">
        <v>4913.3500000000004</v>
      </c>
      <c r="J39" s="23"/>
      <c r="K39" s="5"/>
    </row>
    <row r="40" spans="1:11" ht="14.25" customHeight="1">
      <c r="A40" s="10"/>
      <c r="B40" s="18"/>
      <c r="C40" s="19">
        <v>44804</v>
      </c>
      <c r="D40" s="20" t="s">
        <v>131</v>
      </c>
      <c r="E40" s="20"/>
      <c r="F40" s="21" t="s">
        <v>263</v>
      </c>
      <c r="G40" s="21"/>
      <c r="H40" s="21"/>
      <c r="I40" s="22">
        <v>3428.59</v>
      </c>
      <c r="J40" s="23"/>
      <c r="K40" s="5"/>
    </row>
    <row r="41" spans="1:11" ht="14.25" customHeight="1">
      <c r="A41" s="10"/>
      <c r="B41" s="18"/>
      <c r="C41" s="19">
        <v>44804</v>
      </c>
      <c r="D41" s="20" t="s">
        <v>201</v>
      </c>
      <c r="E41" s="20"/>
      <c r="F41" s="21" t="s">
        <v>264</v>
      </c>
      <c r="G41" s="21"/>
      <c r="H41" s="21"/>
      <c r="I41" s="22">
        <v>4861.42</v>
      </c>
      <c r="J41" s="23"/>
      <c r="K41" s="5"/>
    </row>
    <row r="42" spans="1:11" ht="14.25" customHeight="1">
      <c r="A42" s="10"/>
      <c r="B42" s="18"/>
      <c r="C42" s="19"/>
      <c r="D42" s="20"/>
      <c r="E42" s="20"/>
      <c r="F42" s="21"/>
      <c r="G42" s="21"/>
      <c r="H42" s="21"/>
      <c r="I42" s="22"/>
      <c r="J42" s="23"/>
      <c r="K42" s="5"/>
    </row>
    <row r="43" spans="1:11" ht="14.25" customHeight="1">
      <c r="A43" s="10"/>
      <c r="B43" s="18"/>
      <c r="C43" s="19"/>
      <c r="D43" s="20"/>
      <c r="E43" s="20"/>
      <c r="F43" s="21"/>
      <c r="G43" s="21"/>
      <c r="H43" s="21"/>
      <c r="I43" s="22"/>
      <c r="J43" s="23"/>
      <c r="K43" s="5"/>
    </row>
    <row r="44" spans="1:11" ht="14.25" customHeight="1">
      <c r="A44" s="10"/>
      <c r="B44" s="18"/>
      <c r="C44" s="19"/>
      <c r="D44" s="20"/>
      <c r="E44" s="20"/>
      <c r="F44" s="21"/>
      <c r="G44" s="21"/>
      <c r="H44" s="21"/>
      <c r="I44" s="22"/>
      <c r="J44" s="23"/>
      <c r="K44" s="5"/>
    </row>
    <row r="45" spans="1:11" ht="14.25" customHeight="1">
      <c r="A45" s="10"/>
      <c r="B45" s="18"/>
      <c r="C45" s="19"/>
      <c r="D45" s="20"/>
      <c r="E45" s="20"/>
      <c r="F45" s="21"/>
      <c r="G45" s="21"/>
      <c r="H45" s="21"/>
      <c r="I45" s="22"/>
      <c r="J45" s="23"/>
      <c r="K45" s="5"/>
    </row>
    <row r="46" spans="1:11" ht="14.25" customHeight="1">
      <c r="A46" s="10"/>
      <c r="B46" s="25"/>
      <c r="C46" s="26"/>
      <c r="D46" s="27"/>
      <c r="E46" s="27"/>
      <c r="F46" s="27"/>
      <c r="G46" s="27"/>
      <c r="H46" s="27"/>
      <c r="I46" s="28"/>
      <c r="J46" s="29"/>
      <c r="K46" s="5"/>
    </row>
    <row r="47" spans="1:11" ht="14.25" customHeight="1">
      <c r="A47" s="10"/>
      <c r="B47" s="18"/>
      <c r="C47" s="24"/>
      <c r="D47" s="20"/>
      <c r="E47" s="30" t="s">
        <v>6</v>
      </c>
      <c r="F47" s="20"/>
      <c r="G47" s="20"/>
      <c r="H47" s="20"/>
      <c r="I47" s="31">
        <f>SUM(I13:I45)</f>
        <v>269647.52</v>
      </c>
      <c r="J47" s="23"/>
      <c r="K47" s="5"/>
    </row>
    <row r="48" spans="1:11" ht="14.25" customHeight="1">
      <c r="A48" s="10"/>
      <c r="B48" s="32"/>
      <c r="C48" s="33"/>
      <c r="D48" s="33"/>
      <c r="E48" s="34"/>
      <c r="F48" s="34"/>
      <c r="G48" s="34"/>
      <c r="H48" s="34"/>
      <c r="I48" s="35"/>
      <c r="J48" s="36"/>
      <c r="K48" s="5"/>
    </row>
    <row r="49" spans="1:11" ht="14.25" customHeight="1">
      <c r="A49" s="1"/>
      <c r="B49" s="24"/>
      <c r="C49" s="24"/>
      <c r="D49" s="24"/>
      <c r="E49" s="20"/>
      <c r="F49" s="20"/>
      <c r="G49" s="20"/>
      <c r="H49" s="20"/>
      <c r="I49" s="22"/>
      <c r="J49" s="24"/>
      <c r="K49" s="1"/>
    </row>
    <row r="50" spans="1:11" ht="14.25" customHeight="1">
      <c r="A50" s="1"/>
      <c r="B50" s="24"/>
      <c r="C50" s="19"/>
      <c r="D50" s="20"/>
      <c r="E50" s="20"/>
      <c r="F50" s="21"/>
      <c r="G50" s="21"/>
      <c r="H50" s="21"/>
      <c r="I50" s="22"/>
      <c r="J50" s="24"/>
      <c r="K50" s="1"/>
    </row>
    <row r="51" spans="1:11" ht="14.25" customHeight="1">
      <c r="A51" s="1"/>
      <c r="B51" s="24"/>
      <c r="C51" s="19"/>
      <c r="D51" s="20"/>
      <c r="E51" s="20"/>
      <c r="F51" s="21"/>
      <c r="G51" s="21"/>
      <c r="H51" s="21"/>
      <c r="I51" s="22"/>
      <c r="J51" s="24"/>
      <c r="K51" s="1"/>
    </row>
    <row r="52" spans="1:11" ht="14.25" customHeight="1">
      <c r="A52" s="1"/>
      <c r="B52" s="24"/>
      <c r="C52" s="24"/>
      <c r="D52" s="20"/>
      <c r="E52" s="20"/>
      <c r="F52" s="20"/>
      <c r="G52" s="20"/>
      <c r="H52" s="20"/>
      <c r="I52" s="22"/>
      <c r="J52" s="24"/>
      <c r="K52" s="1"/>
    </row>
    <row r="53" spans="1:11" ht="14.25" customHeight="1">
      <c r="A53" s="1"/>
      <c r="B53" s="24"/>
      <c r="C53" s="24"/>
      <c r="D53" s="20"/>
      <c r="E53" s="20"/>
      <c r="F53" s="20"/>
      <c r="G53" s="20"/>
      <c r="H53" s="20"/>
      <c r="I53" s="22"/>
      <c r="J53" s="24"/>
      <c r="K53" s="1"/>
    </row>
    <row r="54" spans="1:11" ht="14.25" customHeight="1">
      <c r="A54" s="1"/>
      <c r="B54" s="24"/>
      <c r="C54" s="24"/>
      <c r="D54" s="20"/>
      <c r="E54" s="30"/>
      <c r="F54" s="20"/>
      <c r="G54" s="20"/>
      <c r="H54" s="20"/>
      <c r="I54" s="37"/>
      <c r="J54" s="24"/>
      <c r="K54" s="1"/>
    </row>
    <row r="55" spans="1:11" ht="14.25" customHeight="1">
      <c r="A55" s="1"/>
      <c r="B55" s="24"/>
      <c r="C55" s="24"/>
      <c r="D55" s="24"/>
      <c r="E55" s="20"/>
      <c r="F55" s="20"/>
      <c r="G55" s="20"/>
      <c r="H55" s="20"/>
      <c r="I55" s="22"/>
      <c r="J55" s="24"/>
      <c r="K55" s="1"/>
    </row>
    <row r="56" spans="1:11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0.75" customHeight="1">
      <c r="A59" s="1"/>
      <c r="B59" s="11"/>
      <c r="C59" s="11"/>
      <c r="D59" s="11"/>
      <c r="E59" s="11"/>
      <c r="F59" s="11"/>
      <c r="G59" s="11"/>
      <c r="H59" s="11"/>
      <c r="I59" s="11"/>
      <c r="J59" s="11"/>
      <c r="K59" s="1"/>
    </row>
    <row r="60" spans="1:11" ht="14.25" customHeight="1">
      <c r="A60" s="1"/>
      <c r="B60" s="44" t="s">
        <v>7</v>
      </c>
      <c r="C60" s="45"/>
      <c r="D60" s="45"/>
      <c r="E60" s="45"/>
      <c r="F60" s="45"/>
      <c r="G60" s="45"/>
      <c r="H60" s="45"/>
      <c r="I60" s="45"/>
      <c r="J60" s="45"/>
      <c r="K60" s="1"/>
    </row>
    <row r="61" spans="1:11" ht="14.25" customHeight="1">
      <c r="A61" s="1"/>
      <c r="B61" s="44" t="s">
        <v>8</v>
      </c>
      <c r="C61" s="45"/>
      <c r="D61" s="45"/>
      <c r="E61" s="45"/>
      <c r="F61" s="45"/>
      <c r="G61" s="45"/>
      <c r="H61" s="45"/>
      <c r="I61" s="45"/>
      <c r="J61" s="45"/>
      <c r="K61" s="1"/>
    </row>
    <row r="62" spans="1:11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.75" customHeight="1"/>
  </sheetData>
  <mergeCells count="3">
    <mergeCell ref="B10:J10"/>
    <mergeCell ref="B60:J60"/>
    <mergeCell ref="B61:J61"/>
  </mergeCells>
  <pageMargins left="0.7" right="0.7" top="0.75" bottom="0.75" header="0.3" footer="0.3"/>
  <pageSetup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954F-B036-4D55-8759-CC3F953E8E53}">
  <dimension ref="A1:K121"/>
  <sheetViews>
    <sheetView topLeftCell="A39" zoomScaleNormal="100" workbookViewId="0">
      <selection activeCell="L47" sqref="L47"/>
    </sheetView>
  </sheetViews>
  <sheetFormatPr baseColWidth="10" defaultColWidth="14" defaultRowHeight="15"/>
  <cols>
    <col min="1" max="1" width="10.7109375" customWidth="1"/>
    <col min="2" max="2" width="1.7109375" customWidth="1"/>
    <col min="3" max="3" width="15.7109375" customWidth="1"/>
    <col min="4" max="4" width="11.42578125" customWidth="1"/>
    <col min="5" max="5" width="27.5703125" customWidth="1"/>
    <col min="6" max="6" width="25.7109375" customWidth="1"/>
    <col min="7" max="7" width="20.7109375" customWidth="1"/>
    <col min="8" max="8" width="10.7109375" customWidth="1"/>
    <col min="9" max="9" width="15.7109375" customWidth="1"/>
    <col min="10" max="10" width="1.7109375" customWidth="1"/>
    <col min="11" max="11" width="10.71093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4.25" customHeight="1">
      <c r="A4" s="1"/>
      <c r="B4" s="2"/>
      <c r="C4" s="2"/>
      <c r="D4" s="2"/>
      <c r="E4" s="2"/>
      <c r="F4" s="3"/>
      <c r="G4" s="3"/>
      <c r="H4" s="3"/>
      <c r="I4" s="4"/>
      <c r="J4" s="2"/>
      <c r="K4" s="5"/>
    </row>
    <row r="5" spans="1:11" ht="14.25" customHeight="1">
      <c r="A5" s="12"/>
      <c r="B5" s="6"/>
      <c r="C5" s="6"/>
      <c r="D5" s="6"/>
      <c r="E5" s="6"/>
      <c r="F5" s="7"/>
      <c r="G5" s="7"/>
      <c r="H5" s="7"/>
      <c r="I5" s="7"/>
      <c r="J5" s="6"/>
      <c r="K5" s="6"/>
    </row>
    <row r="6" spans="1:11" ht="14.25" customHeight="1">
      <c r="A6" s="12"/>
      <c r="B6" s="6"/>
      <c r="C6" s="6"/>
      <c r="D6" s="6"/>
      <c r="E6" s="6"/>
      <c r="F6" s="7"/>
      <c r="G6" s="7"/>
      <c r="H6" s="7"/>
      <c r="I6" s="7"/>
      <c r="J6" s="6"/>
      <c r="K6" s="6"/>
    </row>
    <row r="7" spans="1:11" ht="14.25" customHeight="1">
      <c r="A7" s="12"/>
      <c r="B7" s="6"/>
      <c r="C7" s="6"/>
      <c r="D7" s="6"/>
      <c r="E7" s="6"/>
      <c r="F7" s="7"/>
      <c r="G7" s="7"/>
      <c r="H7" s="7"/>
      <c r="I7" s="7"/>
      <c r="J7" s="6"/>
      <c r="K7" s="6"/>
    </row>
    <row r="8" spans="1:11" ht="14.25" customHeight="1">
      <c r="A8" s="1"/>
      <c r="B8" s="1"/>
      <c r="C8" s="1"/>
      <c r="D8" s="6"/>
      <c r="E8" s="6"/>
      <c r="F8" s="6"/>
      <c r="G8" s="6"/>
      <c r="H8" s="6"/>
      <c r="I8" s="6"/>
      <c r="J8" s="1"/>
      <c r="K8" s="1"/>
    </row>
    <row r="9" spans="1:11" ht="14.25" customHeight="1">
      <c r="A9" s="1"/>
      <c r="B9" s="1"/>
      <c r="C9" s="1"/>
      <c r="D9" s="6"/>
      <c r="E9" s="6"/>
      <c r="F9" s="6"/>
      <c r="G9" s="6"/>
      <c r="H9" s="6"/>
      <c r="I9" s="6"/>
      <c r="J9" s="1"/>
      <c r="K9" s="1"/>
    </row>
    <row r="10" spans="1:11" ht="14.25" customHeight="1">
      <c r="A10" s="1"/>
      <c r="B10" s="44" t="s">
        <v>265</v>
      </c>
      <c r="C10" s="45"/>
      <c r="D10" s="45"/>
      <c r="E10" s="45"/>
      <c r="F10" s="45"/>
      <c r="G10" s="45"/>
      <c r="H10" s="45"/>
      <c r="I10" s="45"/>
      <c r="J10" s="45"/>
      <c r="K10" s="1"/>
    </row>
    <row r="11" spans="1:11" ht="14.25" customHeight="1">
      <c r="A11" s="1"/>
      <c r="B11" s="8"/>
      <c r="C11" s="8"/>
      <c r="D11" s="9"/>
      <c r="E11" s="9"/>
      <c r="F11" s="9"/>
      <c r="G11" s="9"/>
      <c r="H11" s="9"/>
      <c r="I11" s="9"/>
      <c r="J11" s="8"/>
      <c r="K11" s="1"/>
    </row>
    <row r="12" spans="1:11" ht="14.25" customHeight="1">
      <c r="A12" s="10"/>
      <c r="B12" s="13"/>
      <c r="C12" s="14" t="s">
        <v>0</v>
      </c>
      <c r="D12" s="14" t="s">
        <v>1</v>
      </c>
      <c r="E12" s="14"/>
      <c r="F12" s="15" t="s">
        <v>2</v>
      </c>
      <c r="G12" s="15"/>
      <c r="H12" s="15"/>
      <c r="I12" s="16" t="s">
        <v>3</v>
      </c>
      <c r="J12" s="17"/>
      <c r="K12" s="5"/>
    </row>
    <row r="13" spans="1:11" ht="14.25" customHeight="1">
      <c r="A13" s="10"/>
      <c r="B13" s="18"/>
      <c r="C13" s="19"/>
      <c r="D13" s="20"/>
      <c r="E13" s="20"/>
      <c r="F13" s="21"/>
      <c r="G13" s="21"/>
      <c r="H13" s="21"/>
      <c r="I13" s="22"/>
      <c r="J13" s="23"/>
      <c r="K13" s="5"/>
    </row>
    <row r="14" spans="1:11" ht="14.25" customHeight="1">
      <c r="A14" s="10"/>
      <c r="B14" s="18"/>
      <c r="C14" s="19"/>
      <c r="D14" s="20"/>
      <c r="E14" s="20"/>
      <c r="F14" s="21"/>
      <c r="G14" s="21"/>
      <c r="H14" s="21"/>
      <c r="I14" s="22"/>
      <c r="J14" s="23"/>
      <c r="K14" s="5"/>
    </row>
    <row r="15" spans="1:11" ht="14.25" customHeight="1">
      <c r="A15" s="10"/>
      <c r="B15" s="18"/>
      <c r="C15" s="19"/>
      <c r="D15" s="20"/>
      <c r="E15" s="20"/>
      <c r="F15" s="21"/>
      <c r="G15" s="21"/>
      <c r="H15" s="21"/>
      <c r="I15" s="22"/>
      <c r="J15" s="23"/>
      <c r="K15" s="5"/>
    </row>
    <row r="16" spans="1:11" ht="14.25" customHeight="1">
      <c r="A16" s="10"/>
      <c r="B16" s="18"/>
      <c r="C16" s="19">
        <v>44809</v>
      </c>
      <c r="D16" s="39" t="s">
        <v>201</v>
      </c>
      <c r="E16" s="20"/>
      <c r="F16" s="21" t="s">
        <v>287</v>
      </c>
      <c r="G16" s="21"/>
      <c r="H16" s="21"/>
      <c r="I16" s="22">
        <v>18982.849999999999</v>
      </c>
      <c r="J16" s="23"/>
      <c r="K16" s="5"/>
    </row>
    <row r="17" spans="1:11" ht="14.25" customHeight="1">
      <c r="A17" s="10"/>
      <c r="B17" s="18"/>
      <c r="C17" s="19">
        <v>44718</v>
      </c>
      <c r="D17" s="39" t="s">
        <v>95</v>
      </c>
      <c r="E17" s="20"/>
      <c r="F17" s="21" t="s">
        <v>288</v>
      </c>
      <c r="G17" s="21"/>
      <c r="H17" s="21"/>
      <c r="I17" s="22">
        <v>39480.379999999997</v>
      </c>
      <c r="J17" s="23"/>
      <c r="K17" s="5"/>
    </row>
    <row r="18" spans="1:11" ht="14.25" customHeight="1">
      <c r="A18" s="10"/>
      <c r="B18" s="18"/>
      <c r="C18" s="19">
        <v>44810</v>
      </c>
      <c r="D18" s="20" t="s">
        <v>216</v>
      </c>
      <c r="E18" s="20"/>
      <c r="F18" s="21" t="s">
        <v>271</v>
      </c>
      <c r="G18" s="21"/>
      <c r="H18" s="21"/>
      <c r="I18" s="22">
        <v>3761.3</v>
      </c>
      <c r="J18" s="23"/>
      <c r="K18" s="5"/>
    </row>
    <row r="19" spans="1:11" ht="14.25" customHeight="1">
      <c r="A19" s="10"/>
      <c r="B19" s="18"/>
      <c r="C19" s="19">
        <v>44811</v>
      </c>
      <c r="D19" s="20" t="s">
        <v>95</v>
      </c>
      <c r="E19" s="20"/>
      <c r="F19" s="21" t="s">
        <v>289</v>
      </c>
      <c r="G19" s="21"/>
      <c r="H19" s="21"/>
      <c r="I19" s="22">
        <v>16450.16</v>
      </c>
      <c r="J19" s="23"/>
      <c r="K19" s="5"/>
    </row>
    <row r="20" spans="1:11" ht="14.25" customHeight="1">
      <c r="A20" s="10"/>
      <c r="B20" s="18"/>
      <c r="C20" s="19">
        <v>44811</v>
      </c>
      <c r="D20" s="20" t="s">
        <v>213</v>
      </c>
      <c r="E20" s="20"/>
      <c r="F20" s="21" t="s">
        <v>272</v>
      </c>
      <c r="G20" s="21"/>
      <c r="H20" s="21"/>
      <c r="I20" s="22">
        <v>4689.93</v>
      </c>
      <c r="J20" s="23"/>
      <c r="K20" s="5"/>
    </row>
    <row r="21" spans="1:11" ht="14.25" customHeight="1">
      <c r="A21" s="10"/>
      <c r="B21" s="18"/>
      <c r="C21" s="19">
        <v>44811</v>
      </c>
      <c r="D21" s="20" t="s">
        <v>143</v>
      </c>
      <c r="E21" s="20"/>
      <c r="F21" s="21" t="s">
        <v>273</v>
      </c>
      <c r="G21" s="21"/>
      <c r="H21" s="21"/>
      <c r="I21" s="22">
        <v>7165.18</v>
      </c>
      <c r="J21" s="23"/>
      <c r="K21" s="5"/>
    </row>
    <row r="22" spans="1:11" ht="14.25" customHeight="1">
      <c r="A22" s="10"/>
      <c r="B22" s="18"/>
      <c r="C22" s="19">
        <v>44814</v>
      </c>
      <c r="D22" s="20" t="s">
        <v>290</v>
      </c>
      <c r="E22" s="20"/>
      <c r="F22" s="21" t="s">
        <v>292</v>
      </c>
      <c r="G22" s="21"/>
      <c r="H22" s="21"/>
      <c r="I22" s="22">
        <v>54626.89</v>
      </c>
      <c r="J22" s="23"/>
      <c r="K22" s="5"/>
    </row>
    <row r="23" spans="1:11" ht="14.25" customHeight="1">
      <c r="A23" s="10"/>
      <c r="B23" s="18"/>
      <c r="C23" s="19">
        <v>44814</v>
      </c>
      <c r="D23" s="20" t="s">
        <v>290</v>
      </c>
      <c r="E23" s="20"/>
      <c r="F23" s="21" t="s">
        <v>293</v>
      </c>
      <c r="G23" s="21"/>
      <c r="H23" s="21"/>
      <c r="I23" s="22">
        <v>19509.61</v>
      </c>
      <c r="J23" s="23"/>
      <c r="K23" s="5"/>
    </row>
    <row r="24" spans="1:11" ht="14.25" customHeight="1">
      <c r="A24" s="10"/>
      <c r="B24" s="18"/>
      <c r="C24" s="19">
        <v>44814</v>
      </c>
      <c r="D24" s="20" t="s">
        <v>291</v>
      </c>
      <c r="E24" s="20"/>
      <c r="F24" s="21" t="s">
        <v>294</v>
      </c>
      <c r="G24" s="21"/>
      <c r="H24" s="21"/>
      <c r="I24" s="22">
        <v>12059.43</v>
      </c>
      <c r="J24" s="23"/>
      <c r="K24" s="5"/>
    </row>
    <row r="25" spans="1:11" ht="14.25" customHeight="1">
      <c r="A25" s="10"/>
      <c r="B25" s="18"/>
      <c r="C25" s="19">
        <v>44814</v>
      </c>
      <c r="D25" s="20" t="s">
        <v>13</v>
      </c>
      <c r="E25" s="20"/>
      <c r="F25" s="21" t="s">
        <v>130</v>
      </c>
      <c r="G25" s="21"/>
      <c r="H25" s="21"/>
      <c r="I25" s="22">
        <v>4363.1099999999997</v>
      </c>
      <c r="J25" s="23"/>
      <c r="K25" s="5"/>
    </row>
    <row r="26" spans="1:11" ht="14.25" customHeight="1">
      <c r="A26" s="10"/>
      <c r="B26" s="18"/>
      <c r="C26" s="19">
        <v>44818</v>
      </c>
      <c r="D26" s="20" t="s">
        <v>266</v>
      </c>
      <c r="E26" s="20"/>
      <c r="F26" s="21" t="s">
        <v>274</v>
      </c>
      <c r="G26" s="21"/>
      <c r="H26" s="21"/>
      <c r="I26" s="22">
        <v>2700</v>
      </c>
      <c r="J26" s="23"/>
      <c r="K26" s="5"/>
    </row>
    <row r="27" spans="1:11" ht="14.25" customHeight="1">
      <c r="A27" s="10"/>
      <c r="B27" s="18"/>
      <c r="C27" s="19">
        <v>44818</v>
      </c>
      <c r="D27" s="20" t="s">
        <v>9</v>
      </c>
      <c r="E27" s="20"/>
      <c r="F27" s="21" t="s">
        <v>275</v>
      </c>
      <c r="G27" s="21"/>
      <c r="H27" s="21"/>
      <c r="I27" s="22">
        <v>1512.31</v>
      </c>
      <c r="J27" s="23"/>
      <c r="K27" s="5"/>
    </row>
    <row r="28" spans="1:11" ht="14.25" customHeight="1">
      <c r="A28" s="10"/>
      <c r="B28" s="18"/>
      <c r="C28" s="19">
        <v>44818</v>
      </c>
      <c r="D28" s="20" t="s">
        <v>4</v>
      </c>
      <c r="E28" s="20"/>
      <c r="F28" s="21" t="s">
        <v>276</v>
      </c>
      <c r="G28" s="21"/>
      <c r="H28" s="21"/>
      <c r="I28" s="22">
        <v>354</v>
      </c>
      <c r="J28" s="23"/>
      <c r="K28" s="5"/>
    </row>
    <row r="29" spans="1:11" ht="14.25" customHeight="1">
      <c r="A29" s="10"/>
      <c r="B29" s="18"/>
      <c r="C29" s="19">
        <v>44818</v>
      </c>
      <c r="D29" s="20" t="s">
        <v>4</v>
      </c>
      <c r="E29" s="20"/>
      <c r="F29" s="21" t="s">
        <v>277</v>
      </c>
      <c r="G29" s="21"/>
      <c r="H29" s="21"/>
      <c r="I29" s="22">
        <v>199</v>
      </c>
      <c r="J29" s="23"/>
      <c r="K29" s="5"/>
    </row>
    <row r="30" spans="1:11" ht="14.25" customHeight="1">
      <c r="A30" s="10"/>
      <c r="B30" s="18"/>
      <c r="C30" s="19">
        <v>44818</v>
      </c>
      <c r="D30" s="20" t="s">
        <v>267</v>
      </c>
      <c r="E30" s="20"/>
      <c r="F30" s="21" t="s">
        <v>278</v>
      </c>
      <c r="G30" s="21"/>
      <c r="H30" s="21"/>
      <c r="I30" s="22">
        <v>1000</v>
      </c>
      <c r="J30" s="23"/>
      <c r="K30" s="5"/>
    </row>
    <row r="31" spans="1:11" ht="14.25" customHeight="1">
      <c r="A31" s="10"/>
      <c r="B31" s="18"/>
      <c r="C31" s="19">
        <v>44818</v>
      </c>
      <c r="D31" s="20" t="s">
        <v>31</v>
      </c>
      <c r="E31" s="20"/>
      <c r="F31" s="21" t="s">
        <v>296</v>
      </c>
      <c r="G31" s="21"/>
      <c r="H31" s="21"/>
      <c r="I31" s="22">
        <v>4299.1099999999997</v>
      </c>
      <c r="J31" s="23"/>
      <c r="K31" s="5"/>
    </row>
    <row r="32" spans="1:11" ht="14.25" customHeight="1">
      <c r="A32" s="10"/>
      <c r="B32" s="18"/>
      <c r="C32" s="19">
        <v>44818</v>
      </c>
      <c r="D32" s="20" t="s">
        <v>131</v>
      </c>
      <c r="E32" s="20"/>
      <c r="F32" s="21" t="s">
        <v>297</v>
      </c>
      <c r="G32" s="21"/>
      <c r="H32" s="21"/>
      <c r="I32" s="22">
        <v>3000</v>
      </c>
      <c r="J32" s="23"/>
      <c r="K32" s="5"/>
    </row>
    <row r="33" spans="1:11" ht="14.25" customHeight="1">
      <c r="A33" s="10"/>
      <c r="B33" s="18"/>
      <c r="C33" s="19">
        <v>44818</v>
      </c>
      <c r="D33" s="20" t="s">
        <v>295</v>
      </c>
      <c r="E33" s="20"/>
      <c r="F33" s="21" t="s">
        <v>298</v>
      </c>
      <c r="G33" s="21"/>
      <c r="H33" s="21"/>
      <c r="I33" s="22">
        <v>1846.02</v>
      </c>
      <c r="J33" s="23"/>
      <c r="K33" s="5"/>
    </row>
    <row r="34" spans="1:11" ht="14.25" customHeight="1">
      <c r="A34" s="10"/>
      <c r="B34" s="18"/>
      <c r="C34" s="19">
        <v>44823</v>
      </c>
      <c r="D34" s="20" t="s">
        <v>4</v>
      </c>
      <c r="E34" s="20"/>
      <c r="F34" s="21" t="s">
        <v>279</v>
      </c>
      <c r="G34" s="21"/>
      <c r="H34" s="21"/>
      <c r="I34" s="22">
        <v>55</v>
      </c>
      <c r="J34" s="23"/>
      <c r="K34" s="5"/>
    </row>
    <row r="35" spans="1:11" ht="14.25" customHeight="1">
      <c r="A35" s="10"/>
      <c r="B35" s="18"/>
      <c r="C35" s="19">
        <v>44833</v>
      </c>
      <c r="D35" s="20" t="s">
        <v>12</v>
      </c>
      <c r="E35" s="20"/>
      <c r="F35" s="21" t="s">
        <v>280</v>
      </c>
      <c r="G35" s="21"/>
      <c r="H35" s="21"/>
      <c r="I35" s="22">
        <v>4500</v>
      </c>
      <c r="J35" s="23"/>
      <c r="K35" s="5"/>
    </row>
    <row r="36" spans="1:11" ht="14.25" customHeight="1">
      <c r="A36" s="10"/>
      <c r="B36" s="18"/>
      <c r="C36" s="19">
        <v>44833</v>
      </c>
      <c r="D36" s="20" t="s">
        <v>31</v>
      </c>
      <c r="E36" s="20"/>
      <c r="F36" s="21" t="s">
        <v>281</v>
      </c>
      <c r="G36" s="21"/>
      <c r="H36" s="21"/>
      <c r="I36" s="22">
        <v>4299.1099999999997</v>
      </c>
      <c r="J36" s="23"/>
      <c r="K36" s="5"/>
    </row>
    <row r="37" spans="1:11" ht="14.25" customHeight="1">
      <c r="A37" s="10"/>
      <c r="B37" s="18"/>
      <c r="C37" s="19">
        <v>44833</v>
      </c>
      <c r="D37" s="20" t="s">
        <v>131</v>
      </c>
      <c r="E37" s="20"/>
      <c r="F37" s="21" t="s">
        <v>282</v>
      </c>
      <c r="G37" s="21"/>
      <c r="H37" s="21"/>
      <c r="I37" s="22">
        <v>3000</v>
      </c>
      <c r="J37" s="23"/>
      <c r="K37" s="5"/>
    </row>
    <row r="38" spans="1:11" ht="14.25" customHeight="1">
      <c r="A38" s="10"/>
      <c r="B38" s="18"/>
      <c r="C38" s="19">
        <v>44833</v>
      </c>
      <c r="D38" s="20" t="s">
        <v>268</v>
      </c>
      <c r="E38" s="20"/>
      <c r="F38" s="21" t="s">
        <v>283</v>
      </c>
      <c r="G38" s="21"/>
      <c r="H38" s="21"/>
      <c r="I38" s="22">
        <v>3294.37</v>
      </c>
      <c r="J38" s="23"/>
      <c r="K38" s="5"/>
    </row>
    <row r="39" spans="1:11" ht="14.25" customHeight="1">
      <c r="A39" s="10"/>
      <c r="B39" s="18"/>
      <c r="C39" s="19">
        <v>44833</v>
      </c>
      <c r="D39" s="20" t="s">
        <v>268</v>
      </c>
      <c r="E39" s="20"/>
      <c r="F39" s="21" t="s">
        <v>284</v>
      </c>
      <c r="G39" s="21"/>
      <c r="H39" s="21"/>
      <c r="I39" s="22">
        <v>1344</v>
      </c>
      <c r="J39" s="23"/>
      <c r="K39" s="5"/>
    </row>
    <row r="40" spans="1:11" ht="14.25" customHeight="1">
      <c r="A40" s="10"/>
      <c r="B40" s="18"/>
      <c r="C40" s="19">
        <v>44833</v>
      </c>
      <c r="D40" s="20" t="s">
        <v>269</v>
      </c>
      <c r="E40" s="20"/>
      <c r="F40" s="21" t="s">
        <v>285</v>
      </c>
      <c r="G40" s="21"/>
      <c r="H40" s="21"/>
      <c r="I40" s="22">
        <f>6189.92-276.34-663.2</f>
        <v>5250.38</v>
      </c>
      <c r="J40" s="23"/>
      <c r="K40" s="5"/>
    </row>
    <row r="41" spans="1:11" ht="14.25" customHeight="1">
      <c r="A41" s="10"/>
      <c r="B41" s="18"/>
      <c r="C41" s="19">
        <v>44833</v>
      </c>
      <c r="D41" s="20" t="s">
        <v>270</v>
      </c>
      <c r="E41" s="20"/>
      <c r="F41" s="21" t="s">
        <v>286</v>
      </c>
      <c r="G41" s="21"/>
      <c r="H41" s="21"/>
      <c r="I41" s="22">
        <f>13323-594.78-1427.46</f>
        <v>11300.759999999998</v>
      </c>
      <c r="J41" s="23"/>
      <c r="K41" s="5"/>
    </row>
    <row r="42" spans="1:11" ht="14.25" customHeight="1">
      <c r="A42" s="10"/>
      <c r="B42" s="18"/>
      <c r="C42" s="19">
        <v>44833</v>
      </c>
      <c r="D42" s="20" t="s">
        <v>13</v>
      </c>
      <c r="E42" s="20"/>
      <c r="F42" s="21" t="s">
        <v>130</v>
      </c>
      <c r="G42" s="21"/>
      <c r="H42" s="21"/>
      <c r="I42" s="22">
        <v>5013.3599999999997</v>
      </c>
      <c r="J42" s="23"/>
      <c r="K42" s="5"/>
    </row>
    <row r="43" spans="1:11" ht="14.25" customHeight="1">
      <c r="A43" s="10"/>
      <c r="B43" s="18"/>
      <c r="C43" s="19"/>
      <c r="D43" s="20"/>
      <c r="E43" s="20"/>
      <c r="F43" s="21"/>
      <c r="G43" s="21"/>
      <c r="H43" s="21"/>
      <c r="I43" s="22"/>
      <c r="J43" s="23"/>
      <c r="K43" s="5"/>
    </row>
    <row r="44" spans="1:11" ht="14.25" customHeight="1">
      <c r="A44" s="10"/>
      <c r="B44" s="18"/>
      <c r="C44" s="19"/>
      <c r="D44" s="20"/>
      <c r="E44" s="20"/>
      <c r="F44" s="21"/>
      <c r="G44" s="21"/>
      <c r="H44" s="21"/>
      <c r="I44" s="22"/>
      <c r="J44" s="23"/>
      <c r="K44" s="5"/>
    </row>
    <row r="45" spans="1:11" ht="14.25" customHeight="1">
      <c r="A45" s="10"/>
      <c r="B45" s="18"/>
      <c r="C45" s="19"/>
      <c r="D45" s="20"/>
      <c r="E45" s="20"/>
      <c r="F45" s="21"/>
      <c r="G45" s="21"/>
      <c r="H45" s="21"/>
      <c r="I45" s="22"/>
      <c r="J45" s="23"/>
      <c r="K45" s="5"/>
    </row>
    <row r="46" spans="1:11" ht="14.25" customHeight="1">
      <c r="A46" s="10"/>
      <c r="B46" s="18"/>
      <c r="C46" s="19"/>
      <c r="D46" s="20"/>
      <c r="E46" s="20"/>
      <c r="F46" s="21"/>
      <c r="G46" s="21"/>
      <c r="H46" s="21"/>
      <c r="I46" s="22"/>
      <c r="J46" s="23"/>
      <c r="K46" s="5"/>
    </row>
    <row r="47" spans="1:11" ht="14.25" customHeight="1">
      <c r="A47" s="10"/>
      <c r="B47" s="18"/>
      <c r="C47" s="19"/>
      <c r="D47" s="20"/>
      <c r="E47" s="20"/>
      <c r="F47" s="21"/>
      <c r="G47" s="21"/>
      <c r="H47" s="21"/>
      <c r="I47" s="22"/>
      <c r="J47" s="23"/>
      <c r="K47" s="5"/>
    </row>
    <row r="48" spans="1:11" ht="14.25" customHeight="1">
      <c r="A48" s="10"/>
      <c r="B48" s="18"/>
      <c r="C48" s="19"/>
      <c r="D48" s="20"/>
      <c r="E48" s="20"/>
      <c r="F48" s="21"/>
      <c r="G48" s="21"/>
      <c r="H48" s="21"/>
      <c r="I48" s="22"/>
      <c r="J48" s="23"/>
      <c r="K48" s="5"/>
    </row>
    <row r="49" spans="1:11" ht="14.25" customHeight="1">
      <c r="A49" s="10"/>
      <c r="B49" s="18"/>
      <c r="C49" s="19"/>
      <c r="D49" s="20"/>
      <c r="E49" s="20"/>
      <c r="F49" s="21"/>
      <c r="G49" s="21"/>
      <c r="H49" s="21"/>
      <c r="I49" s="22"/>
      <c r="J49" s="23"/>
      <c r="K49" s="5"/>
    </row>
    <row r="50" spans="1:11" ht="14.25" customHeight="1">
      <c r="A50" s="10"/>
      <c r="B50" s="18"/>
      <c r="C50" s="19"/>
      <c r="D50" s="20"/>
      <c r="E50" s="20"/>
      <c r="F50" s="21"/>
      <c r="G50" s="21"/>
      <c r="H50" s="21"/>
      <c r="I50" s="22"/>
      <c r="J50" s="23"/>
      <c r="K50" s="5"/>
    </row>
    <row r="51" spans="1:11" ht="14.25" customHeight="1">
      <c r="A51" s="10"/>
      <c r="B51" s="18"/>
      <c r="C51" s="19"/>
      <c r="D51" s="20"/>
      <c r="E51" s="20"/>
      <c r="F51" s="21"/>
      <c r="G51" s="21"/>
      <c r="H51" s="21"/>
      <c r="I51" s="22"/>
      <c r="J51" s="23"/>
      <c r="K51" s="5"/>
    </row>
    <row r="52" spans="1:11" ht="14.25" customHeight="1">
      <c r="A52" s="10"/>
      <c r="B52" s="18"/>
      <c r="C52" s="19"/>
      <c r="D52" s="20"/>
      <c r="E52" s="20"/>
      <c r="F52" s="21"/>
      <c r="G52" s="21"/>
      <c r="H52" s="21"/>
      <c r="I52" s="22"/>
      <c r="J52" s="23"/>
      <c r="K52" s="5"/>
    </row>
    <row r="53" spans="1:11" ht="14.25" customHeight="1">
      <c r="A53" s="10"/>
      <c r="B53" s="18"/>
      <c r="C53" s="19"/>
      <c r="D53" s="20"/>
      <c r="E53" s="20"/>
      <c r="F53" s="21"/>
      <c r="G53" s="21"/>
      <c r="H53" s="21"/>
      <c r="I53" s="22"/>
      <c r="J53" s="23"/>
      <c r="K53" s="5"/>
    </row>
    <row r="54" spans="1:11" ht="14.25" customHeight="1">
      <c r="A54" s="10"/>
      <c r="B54" s="18"/>
      <c r="C54" s="19"/>
      <c r="D54" s="20"/>
      <c r="E54" s="20"/>
      <c r="F54" s="21"/>
      <c r="G54" s="21"/>
      <c r="H54" s="21"/>
      <c r="I54" s="22"/>
      <c r="J54" s="23"/>
      <c r="K54" s="5"/>
    </row>
    <row r="55" spans="1:11" ht="14.25" customHeight="1">
      <c r="A55" s="10"/>
      <c r="B55" s="25"/>
      <c r="C55" s="26"/>
      <c r="D55" s="27"/>
      <c r="E55" s="27"/>
      <c r="F55" s="27"/>
      <c r="G55" s="27"/>
      <c r="H55" s="27"/>
      <c r="I55" s="28"/>
      <c r="J55" s="29"/>
      <c r="K55" s="5"/>
    </row>
    <row r="56" spans="1:11" ht="14.25" customHeight="1">
      <c r="A56" s="10"/>
      <c r="B56" s="18"/>
      <c r="C56" s="24"/>
      <c r="D56" s="20"/>
      <c r="E56" s="30" t="s">
        <v>6</v>
      </c>
      <c r="F56" s="20"/>
      <c r="G56" s="20"/>
      <c r="H56" s="20"/>
      <c r="I56" s="31">
        <f>SUM(I13:I54)</f>
        <v>234056.25999999992</v>
      </c>
      <c r="J56" s="23"/>
      <c r="K56" s="5"/>
    </row>
    <row r="57" spans="1:11" ht="14.25" customHeight="1">
      <c r="A57" s="10"/>
      <c r="B57" s="32"/>
      <c r="C57" s="33"/>
      <c r="D57" s="33"/>
      <c r="E57" s="34"/>
      <c r="F57" s="34"/>
      <c r="G57" s="34"/>
      <c r="H57" s="34"/>
      <c r="I57" s="35"/>
      <c r="J57" s="36"/>
      <c r="K57" s="5"/>
    </row>
    <row r="58" spans="1:11" ht="14.25" customHeight="1">
      <c r="A58" s="1"/>
      <c r="B58" s="24"/>
      <c r="C58" s="24"/>
      <c r="D58" s="24"/>
      <c r="E58" s="20"/>
      <c r="F58" s="20"/>
      <c r="G58" s="20"/>
      <c r="H58" s="20"/>
      <c r="I58" s="22"/>
      <c r="J58" s="24"/>
      <c r="K58" s="1"/>
    </row>
    <row r="59" spans="1:11" ht="14.25" customHeight="1">
      <c r="A59" s="1"/>
      <c r="B59" s="24"/>
      <c r="C59" s="19"/>
      <c r="D59" s="20"/>
      <c r="E59" s="20"/>
      <c r="F59" s="21"/>
      <c r="G59" s="21"/>
      <c r="H59" s="21"/>
      <c r="I59" s="22"/>
      <c r="J59" s="24"/>
      <c r="K59" s="1"/>
    </row>
    <row r="60" spans="1:11" ht="14.25" customHeight="1">
      <c r="A60" s="1"/>
      <c r="B60" s="24"/>
      <c r="C60" s="19"/>
      <c r="D60" s="20"/>
      <c r="E60" s="20"/>
      <c r="F60" s="21"/>
      <c r="G60" s="21"/>
      <c r="H60" s="21"/>
      <c r="I60" s="22"/>
      <c r="J60" s="24"/>
      <c r="K60" s="1"/>
    </row>
    <row r="61" spans="1:11" ht="14.25" customHeight="1">
      <c r="A61" s="1"/>
      <c r="B61" s="24"/>
      <c r="C61" s="24"/>
      <c r="D61" s="20"/>
      <c r="E61" s="20"/>
      <c r="F61" s="20"/>
      <c r="G61" s="20"/>
      <c r="H61" s="20"/>
      <c r="I61" s="22"/>
      <c r="J61" s="24"/>
      <c r="K61" s="1"/>
    </row>
    <row r="62" spans="1:11" ht="14.25" customHeight="1">
      <c r="A62" s="1"/>
      <c r="B62" s="24"/>
      <c r="C62" s="24"/>
      <c r="D62" s="20"/>
      <c r="E62" s="20"/>
      <c r="F62" s="20"/>
      <c r="G62" s="20"/>
      <c r="H62" s="20"/>
      <c r="I62" s="22"/>
      <c r="J62" s="24"/>
      <c r="K62" s="1"/>
    </row>
    <row r="63" spans="1:11" ht="14.25" customHeight="1">
      <c r="A63" s="1"/>
      <c r="B63" s="24"/>
      <c r="C63" s="24"/>
      <c r="D63" s="20"/>
      <c r="E63" s="30"/>
      <c r="F63" s="20"/>
      <c r="G63" s="20"/>
      <c r="H63" s="20"/>
      <c r="I63" s="37"/>
      <c r="J63" s="24"/>
      <c r="K63" s="1"/>
    </row>
    <row r="64" spans="1:11" ht="14.25" customHeight="1">
      <c r="A64" s="1"/>
      <c r="B64" s="24"/>
      <c r="C64" s="24"/>
      <c r="D64" s="24"/>
      <c r="E64" s="20"/>
      <c r="F64" s="20"/>
      <c r="G64" s="20"/>
      <c r="H64" s="20"/>
      <c r="I64" s="22"/>
      <c r="J64" s="24"/>
      <c r="K64" s="1"/>
    </row>
    <row r="65" spans="1:11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0.75" customHeight="1">
      <c r="A68" s="1"/>
      <c r="B68" s="11"/>
      <c r="C68" s="11"/>
      <c r="D68" s="11"/>
      <c r="E68" s="11"/>
      <c r="F68" s="11"/>
      <c r="G68" s="11"/>
      <c r="H68" s="11"/>
      <c r="I68" s="11"/>
      <c r="J68" s="11"/>
      <c r="K68" s="1"/>
    </row>
    <row r="69" spans="1:11" ht="14.25" customHeight="1">
      <c r="A69" s="1"/>
      <c r="B69" s="44" t="s">
        <v>7</v>
      </c>
      <c r="C69" s="45"/>
      <c r="D69" s="45"/>
      <c r="E69" s="45"/>
      <c r="F69" s="45"/>
      <c r="G69" s="45"/>
      <c r="H69" s="45"/>
      <c r="I69" s="45"/>
      <c r="J69" s="45"/>
      <c r="K69" s="1"/>
    </row>
    <row r="70" spans="1:11" ht="14.25" customHeight="1">
      <c r="A70" s="1"/>
      <c r="B70" s="44" t="s">
        <v>8</v>
      </c>
      <c r="C70" s="45"/>
      <c r="D70" s="45"/>
      <c r="E70" s="45"/>
      <c r="F70" s="45"/>
      <c r="G70" s="45"/>
      <c r="H70" s="45"/>
      <c r="I70" s="45"/>
      <c r="J70" s="45"/>
      <c r="K70" s="1"/>
    </row>
    <row r="71" spans="1:1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.75" customHeight="1"/>
  </sheetData>
  <mergeCells count="3">
    <mergeCell ref="B10:J10"/>
    <mergeCell ref="B69:J69"/>
    <mergeCell ref="B70:J70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Vivi</cp:lastModifiedBy>
  <cp:lastPrinted>2022-11-17T21:13:51Z</cp:lastPrinted>
  <dcterms:created xsi:type="dcterms:W3CDTF">2008-09-11T04:47:20Z</dcterms:created>
  <dcterms:modified xsi:type="dcterms:W3CDTF">2023-01-25T21:31:22Z</dcterms:modified>
</cp:coreProperties>
</file>